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13_ncr:1_{631E95FA-D0F2-4A1C-A749-8831DF363422}"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108" yWindow="-108" windowWidth="23256" windowHeight="14016" tabRatio="598" activeTab="3"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9"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l="1"/>
  <c r="C9" i="12"/>
  <c r="CJ2" i="43" l="1"/>
  <c r="CI2" i="43"/>
  <c r="CH2" i="43"/>
  <c r="CG2" i="43"/>
  <c r="CF2" i="43"/>
  <c r="Q2" i="43"/>
  <c r="P2" i="43"/>
  <c r="L2" i="43"/>
  <c r="K2" i="43"/>
  <c r="J2" i="43"/>
  <c r="I2" i="43"/>
  <c r="G2" i="43"/>
  <c r="F2" i="43"/>
  <c r="E2" i="43"/>
  <c r="D2" i="43"/>
  <c r="C2" i="43"/>
  <c r="B2" i="43"/>
  <c r="A2" i="43"/>
  <c r="C17" i="12" l="1"/>
  <c r="O2" i="43" s="1"/>
  <c r="F854" i="27" l="1"/>
  <c r="F855" i="27"/>
  <c r="F856" i="27"/>
  <c r="F857" i="27"/>
  <c r="F858" i="27"/>
  <c r="F859" i="27"/>
  <c r="F860" i="27"/>
  <c r="F861" i="27"/>
  <c r="F862" i="27"/>
  <c r="F863" i="27"/>
  <c r="F864" i="27"/>
  <c r="F865" i="27"/>
  <c r="F866" i="27"/>
  <c r="F867" i="27"/>
  <c r="F868" i="27"/>
  <c r="F869" i="27"/>
  <c r="F870" i="27"/>
  <c r="F871" i="27"/>
  <c r="F872" i="27"/>
  <c r="F873" i="27"/>
  <c r="F874" i="27"/>
  <c r="F875" i="27"/>
  <c r="F876" i="27"/>
  <c r="F877" i="27"/>
  <c r="F878" i="27"/>
  <c r="F879" i="27"/>
  <c r="F880" i="27"/>
  <c r="F881" i="27"/>
  <c r="F882" i="27"/>
  <c r="F883" i="27"/>
  <c r="F884" i="27"/>
  <c r="F885" i="27"/>
  <c r="F886" i="27"/>
  <c r="F887" i="27"/>
  <c r="F888" i="27"/>
  <c r="F889" i="27"/>
  <c r="F890" i="27"/>
  <c r="F891" i="27"/>
  <c r="F892" i="27"/>
  <c r="F893" i="27"/>
  <c r="F894" i="27"/>
  <c r="F895" i="27"/>
  <c r="F896" i="27"/>
  <c r="F897" i="27"/>
  <c r="F898" i="27"/>
  <c r="F899" i="27"/>
  <c r="F900" i="27"/>
  <c r="F901" i="27"/>
  <c r="F902" i="27"/>
  <c r="F903" i="27"/>
  <c r="F904" i="27"/>
  <c r="F905" i="27"/>
  <c r="F906" i="27"/>
  <c r="F907" i="27"/>
  <c r="F908" i="27"/>
  <c r="F909" i="27"/>
  <c r="F910" i="27"/>
  <c r="F911" i="27"/>
  <c r="F912" i="27"/>
  <c r="F913" i="27"/>
  <c r="F914" i="27"/>
  <c r="F915" i="27"/>
  <c r="F3" i="27" l="1"/>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2" i="27"/>
  <c r="I5" i="35" l="1"/>
  <c r="G10" i="12" l="1" a="1"/>
  <c r="G10" i="12" s="1"/>
  <c r="H2" i="43"/>
  <c r="C15" i="12" l="1"/>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U2" i="43" l="1"/>
  <c r="AU2" i="43"/>
  <c r="T2" i="43"/>
  <c r="S2" i="43"/>
  <c r="W2" i="43"/>
  <c r="AI2" i="43"/>
  <c r="AC2" i="43"/>
  <c r="BX2" i="43"/>
  <c r="AO2" i="43"/>
  <c r="CB2" i="43"/>
  <c r="BL2" i="43"/>
  <c r="BD2" i="43"/>
  <c r="AV2" i="43"/>
  <c r="AN2" i="43"/>
  <c r="AF2" i="43"/>
  <c r="X2" i="43"/>
  <c r="BU2" i="43"/>
  <c r="CA2" i="43"/>
  <c r="BS2" i="43"/>
  <c r="BK2" i="43"/>
  <c r="BC2" i="43"/>
  <c r="AM2" i="43"/>
  <c r="AE2" i="43"/>
  <c r="CC2" i="43"/>
  <c r="AG2" i="43"/>
  <c r="BZ2" i="43"/>
  <c r="BR2" i="43"/>
  <c r="BJ2" i="43"/>
  <c r="BB2" i="43"/>
  <c r="AT2" i="43"/>
  <c r="AL2" i="43"/>
  <c r="AD2" i="43"/>
  <c r="V2" i="43"/>
  <c r="BF2" i="43"/>
  <c r="Z2" i="43"/>
  <c r="BA2" i="43"/>
  <c r="AS2" i="43"/>
  <c r="AK2" i="43"/>
  <c r="AP2" i="43"/>
  <c r="AW2" i="43"/>
  <c r="Y2" i="43"/>
  <c r="BP2" i="43"/>
  <c r="AZ2" i="43"/>
  <c r="AR2" i="43"/>
  <c r="AJ2" i="43"/>
  <c r="AB2" i="43"/>
  <c r="BV2" i="43"/>
  <c r="AH2" i="43"/>
  <c r="BE2" i="43"/>
  <c r="CE2" i="43"/>
  <c r="BO2" i="43"/>
  <c r="AY2" i="43"/>
  <c r="AQ2" i="43"/>
  <c r="AA2" i="43"/>
  <c r="CD2" i="43"/>
  <c r="AX2" i="43"/>
  <c r="BM2" i="43"/>
  <c r="C19" i="12"/>
  <c r="R2" i="43" s="1"/>
  <c r="C16" i="12"/>
  <c r="C7" i="35" l="1"/>
  <c r="N2" i="43"/>
  <c r="O13" i="35"/>
  <c r="L13" i="35"/>
  <c r="I13" i="35"/>
  <c r="C13" i="35"/>
  <c r="A2" i="27" s="1"/>
  <c r="D2" i="27" s="1" a="1"/>
  <c r="AI12" i="35"/>
  <c r="R13" i="35"/>
  <c r="H44" i="12"/>
  <c r="D2" i="27" l="1"/>
  <c r="E2" i="27" s="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AS43"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a="1"/>
  <c r="D3" i="27" l="1"/>
  <c r="E3" i="27" s="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a="1"/>
  <c r="D4" i="27" l="1"/>
  <c r="E4" i="27" s="1"/>
  <c r="B3" i="27"/>
  <c r="C3" i="27"/>
  <c r="O42" i="35"/>
  <c r="O43" i="35" s="1"/>
  <c r="A5" i="27"/>
  <c r="D5" i="27" s="1" a="1"/>
  <c r="D5" i="27" l="1"/>
  <c r="E5" i="27" s="1"/>
  <c r="C4" i="27"/>
  <c r="B4" i="27"/>
  <c r="A6" i="27"/>
  <c r="D6" i="27" a="1"/>
  <c r="D6" i="27" l="1"/>
  <c r="E6" i="27" s="1"/>
  <c r="B5" i="27"/>
  <c r="C5" i="27"/>
  <c r="A7" i="27"/>
  <c r="D7" i="27" a="1"/>
  <c r="D7" i="27" l="1"/>
  <c r="E7" i="27" s="1"/>
  <c r="B6" i="27"/>
  <c r="C6" i="27"/>
  <c r="A8" i="27"/>
  <c r="D8" i="27" a="1"/>
  <c r="D8" i="27" l="1"/>
  <c r="E8" i="27" s="1"/>
  <c r="B7" i="27"/>
  <c r="C7" i="27"/>
  <c r="A9" i="27"/>
  <c r="D9" i="27" a="1"/>
  <c r="D9" i="27" l="1"/>
  <c r="E9" i="27" s="1"/>
  <c r="C8" i="27"/>
  <c r="B8" i="27"/>
  <c r="A10" i="27"/>
  <c r="D10" i="27" a="1"/>
  <c r="D10" i="27" l="1"/>
  <c r="E10" i="27" s="1"/>
  <c r="A11" i="27"/>
  <c r="B9" i="27"/>
  <c r="C9" i="27"/>
  <c r="D11" i="27" a="1"/>
  <c r="D11" i="27" l="1"/>
  <c r="A12" i="27"/>
  <c r="D12" i="27" s="1" a="1"/>
  <c r="B10" i="27"/>
  <c r="C10" i="27"/>
  <c r="D12" i="27" l="1"/>
  <c r="C11" i="27"/>
  <c r="E11" i="27"/>
  <c r="B11" i="27"/>
  <c r="A13" i="27"/>
  <c r="D13" i="27" s="1" a="1"/>
  <c r="D13" i="27" l="1"/>
  <c r="B12" i="27"/>
  <c r="E12" i="27"/>
  <c r="A14" i="27"/>
  <c r="C12" i="27"/>
  <c r="D14" i="27" a="1"/>
  <c r="D14" i="27" l="1"/>
  <c r="B13" i="27"/>
  <c r="E13" i="27"/>
  <c r="A15" i="27"/>
  <c r="C13" i="27"/>
  <c r="D15" i="27" a="1"/>
  <c r="D15" i="27" l="1"/>
  <c r="B14" i="27"/>
  <c r="E14" i="27"/>
  <c r="A16" i="27"/>
  <c r="C14" i="27"/>
  <c r="D16" i="27" a="1"/>
  <c r="D16" i="27" l="1"/>
  <c r="E16" i="27" s="1"/>
  <c r="B15" i="27"/>
  <c r="E15" i="27"/>
  <c r="A17" i="27"/>
  <c r="C15" i="27"/>
  <c r="A18" i="27"/>
  <c r="D17" i="27" a="1"/>
  <c r="D18" i="27" a="1"/>
  <c r="D18" i="27" l="1"/>
  <c r="E18" i="27" s="1"/>
  <c r="D17" i="27"/>
  <c r="E17" i="27" s="1"/>
  <c r="B16" i="27"/>
  <c r="C16" i="27"/>
  <c r="A19" i="27"/>
  <c r="D19" i="27" a="1"/>
  <c r="D19" i="27" l="1"/>
  <c r="E19" i="27" s="1"/>
  <c r="C17" i="27"/>
  <c r="B17" i="27"/>
  <c r="B18" i="27"/>
  <c r="C18" i="27"/>
  <c r="A20" i="27"/>
  <c r="D20" i="27" a="1"/>
  <c r="D20" i="27" l="1"/>
  <c r="E20" i="27" s="1"/>
  <c r="B19" i="27"/>
  <c r="C19" i="27"/>
  <c r="A21" i="27"/>
  <c r="D21" i="27" a="1"/>
  <c r="D21" i="27" l="1"/>
  <c r="E21" i="27" s="1"/>
  <c r="C20" i="27"/>
  <c r="B20" i="27"/>
  <c r="A22" i="27"/>
  <c r="D22" i="27" s="1" a="1"/>
  <c r="D22" i="27" l="1"/>
  <c r="E22" i="27" s="1"/>
  <c r="B21" i="27"/>
  <c r="C21" i="27"/>
  <c r="A23" i="27"/>
  <c r="D23" i="27" a="1"/>
  <c r="D23" i="27" l="1"/>
  <c r="E23" i="27" s="1"/>
  <c r="B22" i="27"/>
  <c r="C22" i="27"/>
  <c r="A24" i="27"/>
  <c r="D24" i="27" a="1"/>
  <c r="D24" i="27" l="1"/>
  <c r="E24" i="27" s="1"/>
  <c r="B23" i="27"/>
  <c r="C23" i="27"/>
  <c r="A25" i="27"/>
  <c r="D25" i="27" a="1"/>
  <c r="D25" i="27" l="1"/>
  <c r="E25" i="27" s="1"/>
  <c r="C24" i="27"/>
  <c r="B24" i="27"/>
  <c r="A26" i="27"/>
  <c r="D26" i="27" a="1"/>
  <c r="D26" i="27" l="1"/>
  <c r="E26" i="27" s="1"/>
  <c r="B25" i="27"/>
  <c r="C25" i="27"/>
  <c r="A27" i="27"/>
  <c r="D27" i="27" a="1"/>
  <c r="D27" i="27" l="1"/>
  <c r="E27" i="27" s="1"/>
  <c r="B26" i="27"/>
  <c r="C26" i="27"/>
  <c r="A28" i="27"/>
  <c r="D28" i="27" a="1"/>
  <c r="D28" i="27" l="1"/>
  <c r="E28" i="27" s="1"/>
  <c r="C27" i="27"/>
  <c r="B27" i="27"/>
  <c r="A29" i="27"/>
  <c r="D29" i="27" a="1"/>
  <c r="D29" i="27" l="1"/>
  <c r="E29" i="27" s="1"/>
  <c r="C28" i="27"/>
  <c r="B28" i="27"/>
  <c r="A30" i="27"/>
  <c r="D30" i="27" a="1"/>
  <c r="D30" i="27" l="1"/>
  <c r="E30" i="27" s="1"/>
  <c r="B29" i="27"/>
  <c r="C29" i="27"/>
  <c r="A31" i="27"/>
  <c r="D31" i="27" a="1"/>
  <c r="D31" i="27" l="1"/>
  <c r="E31" i="27" s="1"/>
  <c r="B30" i="27"/>
  <c r="C30" i="27"/>
  <c r="A32" i="27"/>
  <c r="D32" i="27" a="1"/>
  <c r="D32" i="27" l="1"/>
  <c r="E32" i="27" s="1"/>
  <c r="B31" i="27"/>
  <c r="C31" i="27"/>
  <c r="A33" i="27"/>
  <c r="D33" i="27" a="1"/>
  <c r="D33" i="27" l="1"/>
  <c r="E33" i="27" s="1"/>
  <c r="C32" i="27"/>
  <c r="B32" i="27"/>
  <c r="A34" i="27"/>
  <c r="D34" i="27" a="1"/>
  <c r="D34" i="27" l="1"/>
  <c r="E34" i="27" s="1"/>
  <c r="B33" i="27"/>
  <c r="C33" i="27"/>
  <c r="A35" i="27"/>
  <c r="D35" i="27" a="1"/>
  <c r="D35" i="27" l="1"/>
  <c r="E35" i="27" s="1"/>
  <c r="B34" i="27"/>
  <c r="C34" i="27"/>
  <c r="A36" i="27"/>
  <c r="D36" i="27" a="1"/>
  <c r="D36" i="27" l="1"/>
  <c r="E36" i="27" s="1"/>
  <c r="B35" i="27"/>
  <c r="C35" i="27"/>
  <c r="A37" i="27"/>
  <c r="D37" i="27" a="1"/>
  <c r="D37" i="27" l="1"/>
  <c r="E37" i="27" s="1"/>
  <c r="C36" i="27"/>
  <c r="B36" i="27"/>
  <c r="A38" i="27"/>
  <c r="D38" i="27" a="1"/>
  <c r="D38" i="27" l="1"/>
  <c r="E38" i="27" s="1"/>
  <c r="B37" i="27"/>
  <c r="C37" i="27"/>
  <c r="A39" i="27"/>
  <c r="D39" i="27" a="1"/>
  <c r="D39" i="27" l="1"/>
  <c r="E39" i="27" s="1"/>
  <c r="B38" i="27"/>
  <c r="C38" i="27"/>
  <c r="A40" i="27"/>
  <c r="D40" i="27" a="1"/>
  <c r="D40" i="27" l="1"/>
  <c r="E40" i="27" s="1"/>
  <c r="C39" i="27"/>
  <c r="B39" i="27"/>
  <c r="A41" i="27"/>
  <c r="D41" i="27" a="1"/>
  <c r="D41" i="27" l="1"/>
  <c r="E41" i="27" s="1"/>
  <c r="C40" i="27"/>
  <c r="B40" i="27"/>
  <c r="A42" i="27"/>
  <c r="D42" i="27" s="1" a="1"/>
  <c r="D42" i="27" l="1"/>
  <c r="E42" i="27" s="1"/>
  <c r="B41" i="27"/>
  <c r="C41" i="27"/>
  <c r="A43" i="27"/>
  <c r="D43" i="27" a="1"/>
  <c r="D43" i="27" l="1"/>
  <c r="E43" i="27" s="1"/>
  <c r="B42" i="27"/>
  <c r="C42" i="27"/>
  <c r="A44" i="27"/>
  <c r="D44" i="27" a="1"/>
  <c r="D44" i="27" l="1"/>
  <c r="E44" i="27" s="1"/>
  <c r="C43" i="27"/>
  <c r="B43" i="27"/>
  <c r="A45" i="27"/>
  <c r="D45" i="27" a="1"/>
  <c r="D45" i="27" l="1"/>
  <c r="E45" i="27" s="1"/>
  <c r="C44" i="27"/>
  <c r="B44" i="27"/>
  <c r="A46" i="27"/>
  <c r="D46" i="27" a="1"/>
  <c r="D46" i="27" l="1"/>
  <c r="E46" i="27" s="1"/>
  <c r="B45" i="27"/>
  <c r="C45" i="27"/>
  <c r="A47" i="27"/>
  <c r="D47" i="27" a="1"/>
  <c r="D47" i="27" l="1"/>
  <c r="E47" i="27" s="1"/>
  <c r="B46" i="27"/>
  <c r="C46" i="27"/>
  <c r="A48" i="27"/>
  <c r="D48" i="27" a="1"/>
  <c r="D48" i="27" l="1"/>
  <c r="E48" i="27" s="1"/>
  <c r="B47" i="27"/>
  <c r="C47" i="27"/>
  <c r="A49" i="27"/>
  <c r="D49" i="27" s="1" a="1"/>
  <c r="D49" i="27" l="1"/>
  <c r="E49" i="27" s="1"/>
  <c r="C48" i="27"/>
  <c r="B48" i="27"/>
  <c r="A50" i="27"/>
  <c r="D50" i="27" a="1"/>
  <c r="D50" i="27" l="1"/>
  <c r="E50" i="27" s="1"/>
  <c r="B49" i="27"/>
  <c r="C49" i="27"/>
  <c r="A51" i="27"/>
  <c r="D51" i="27" a="1"/>
  <c r="D51" i="27" l="1"/>
  <c r="E51" i="27" s="1"/>
  <c r="B50" i="27"/>
  <c r="C50" i="27"/>
  <c r="A52" i="27"/>
  <c r="D52" i="27" a="1"/>
  <c r="D52" i="27" l="1"/>
  <c r="E52" i="27" s="1"/>
  <c r="B51" i="27"/>
  <c r="C51" i="27"/>
  <c r="A53" i="27"/>
  <c r="D53" i="27" a="1"/>
  <c r="D53" i="27" l="1"/>
  <c r="E53" i="27" s="1"/>
  <c r="C52" i="27"/>
  <c r="B52" i="27"/>
  <c r="A54" i="27"/>
  <c r="D54" i="27" a="1"/>
  <c r="D54" i="27" l="1"/>
  <c r="E54" i="27" s="1"/>
  <c r="B53" i="27"/>
  <c r="C53" i="27"/>
  <c r="A55" i="27"/>
  <c r="D55" i="27" a="1"/>
  <c r="D55" i="27" l="1"/>
  <c r="E55" i="27" s="1"/>
  <c r="B54" i="27"/>
  <c r="C54" i="27"/>
  <c r="A56" i="27"/>
  <c r="D56" i="27" a="1"/>
  <c r="D56" i="27" l="1"/>
  <c r="E56" i="27" s="1"/>
  <c r="B55" i="27"/>
  <c r="C55" i="27"/>
  <c r="A57" i="27"/>
  <c r="D57" i="27" a="1"/>
  <c r="D57" i="27" l="1"/>
  <c r="E57" i="27" s="1"/>
  <c r="C56" i="27"/>
  <c r="B56" i="27"/>
  <c r="A58" i="27"/>
  <c r="D58" i="27" a="1"/>
  <c r="D58" i="27" l="1"/>
  <c r="E58" i="27" s="1"/>
  <c r="B57" i="27"/>
  <c r="C57" i="27"/>
  <c r="A59" i="27"/>
  <c r="D59" i="27" a="1"/>
  <c r="D59" i="27" l="1"/>
  <c r="E59" i="27" s="1"/>
  <c r="B58" i="27"/>
  <c r="C58" i="27"/>
  <c r="A60" i="27"/>
  <c r="D60" i="27" a="1"/>
  <c r="D60" i="27" l="1"/>
  <c r="E60" i="27" s="1"/>
  <c r="C59" i="27"/>
  <c r="B59" i="27"/>
  <c r="A61" i="27"/>
  <c r="D61" i="27" a="1"/>
  <c r="D61" i="27" l="1"/>
  <c r="E61" i="27" s="1"/>
  <c r="C60" i="27"/>
  <c r="B60" i="27"/>
  <c r="A62" i="27"/>
  <c r="D62" i="27" a="1"/>
  <c r="D62" i="27" l="1"/>
  <c r="E62" i="27" s="1"/>
  <c r="B61" i="27"/>
  <c r="C61" i="27"/>
  <c r="A63" i="27"/>
  <c r="D63" i="27" a="1"/>
  <c r="D63" i="27" l="1"/>
  <c r="E63" i="27" s="1"/>
  <c r="B62" i="27"/>
  <c r="C62" i="27"/>
  <c r="A64" i="27"/>
  <c r="D64" i="27" s="1" a="1"/>
  <c r="D64" i="27" l="1"/>
  <c r="E64" i="27" s="1"/>
  <c r="B63" i="27"/>
  <c r="C63" i="27"/>
  <c r="A65" i="27"/>
  <c r="D65" i="27" a="1"/>
  <c r="D65" i="27" l="1"/>
  <c r="E65" i="27" s="1"/>
  <c r="C64" i="27"/>
  <c r="B64" i="27"/>
  <c r="A66" i="27"/>
  <c r="D66" i="27" a="1"/>
  <c r="D66" i="27" l="1"/>
  <c r="E66" i="27" s="1"/>
  <c r="B65" i="27"/>
  <c r="C65" i="27"/>
  <c r="A67" i="27"/>
  <c r="D67" i="27" a="1"/>
  <c r="D67" i="27" l="1"/>
  <c r="E67" i="27" s="1"/>
  <c r="B66" i="27"/>
  <c r="C66" i="27"/>
  <c r="A68" i="27"/>
  <c r="D68" i="27" a="1"/>
  <c r="D68" i="27" l="1"/>
  <c r="E68" i="27" s="1"/>
  <c r="B67" i="27"/>
  <c r="C67" i="27"/>
  <c r="A69" i="27"/>
  <c r="D69" i="27" a="1"/>
  <c r="D69" i="27" l="1"/>
  <c r="E69" i="27" s="1"/>
  <c r="C68" i="27"/>
  <c r="B68" i="27"/>
  <c r="A70" i="27"/>
  <c r="D70" i="27" a="1"/>
  <c r="D70" i="27" l="1"/>
  <c r="E70" i="27" s="1"/>
  <c r="B69" i="27"/>
  <c r="C69" i="27"/>
  <c r="A71" i="27"/>
  <c r="D71" i="27" a="1"/>
  <c r="D71" i="27" l="1"/>
  <c r="E71" i="27" s="1"/>
  <c r="B70" i="27"/>
  <c r="C70" i="27"/>
  <c r="A72" i="27"/>
  <c r="D72" i="27" a="1"/>
  <c r="D72" i="27" l="1"/>
  <c r="E72" i="27" s="1"/>
  <c r="B71" i="27"/>
  <c r="C71" i="27"/>
  <c r="A73" i="27"/>
  <c r="D73" i="27" a="1"/>
  <c r="D73" i="27" l="1"/>
  <c r="E73" i="27" s="1"/>
  <c r="C72" i="27"/>
  <c r="B72" i="27"/>
  <c r="A74" i="27"/>
  <c r="D74" i="27" s="1" a="1"/>
  <c r="D74" i="27" l="1"/>
  <c r="E74" i="27" s="1"/>
  <c r="B73" i="27"/>
  <c r="C73" i="27"/>
  <c r="A75" i="27"/>
  <c r="D75" i="27" a="1"/>
  <c r="D75" i="27" l="1"/>
  <c r="E75" i="27" s="1"/>
  <c r="B74" i="27"/>
  <c r="C74" i="27"/>
  <c r="A76" i="27"/>
  <c r="D76" i="27" a="1"/>
  <c r="D76" i="27" l="1"/>
  <c r="E76" i="27" s="1"/>
  <c r="C75" i="27"/>
  <c r="B75" i="27"/>
  <c r="A77" i="27"/>
  <c r="D77" i="27" a="1"/>
  <c r="D77" i="27" l="1"/>
  <c r="E77" i="27" s="1"/>
  <c r="C76" i="27"/>
  <c r="B76" i="27"/>
  <c r="A78" i="27"/>
  <c r="D78" i="27" a="1"/>
  <c r="D78" i="27" l="1"/>
  <c r="E78" i="27" s="1"/>
  <c r="B77" i="27"/>
  <c r="C77" i="27"/>
  <c r="A79" i="27"/>
  <c r="D79" i="27" s="1" a="1"/>
  <c r="D79" i="27" l="1"/>
  <c r="E79" i="27" s="1"/>
  <c r="B78" i="27"/>
  <c r="C78" i="27"/>
  <c r="A80" i="27"/>
  <c r="D80" i="27" a="1"/>
  <c r="D80" i="27" l="1"/>
  <c r="E80" i="27" s="1"/>
  <c r="B79" i="27"/>
  <c r="C79" i="27"/>
  <c r="A81" i="27"/>
  <c r="D81" i="27" a="1"/>
  <c r="D81" i="27" l="1"/>
  <c r="E81" i="27" s="1"/>
  <c r="C80" i="27"/>
  <c r="B80" i="27"/>
  <c r="A82" i="27"/>
  <c r="D82" i="27" s="1" a="1"/>
  <c r="D82" i="27" l="1"/>
  <c r="E82" i="27" s="1"/>
  <c r="B81" i="27"/>
  <c r="C81" i="27"/>
  <c r="A83" i="27"/>
  <c r="D83" i="27" a="1"/>
  <c r="D83" i="27" l="1"/>
  <c r="E83" i="27" s="1"/>
  <c r="B82" i="27"/>
  <c r="C82" i="27"/>
  <c r="A84" i="27"/>
  <c r="D84" i="27" a="1"/>
  <c r="D84" i="27" l="1"/>
  <c r="E84" i="27" s="1"/>
  <c r="B83" i="27"/>
  <c r="C83" i="27"/>
  <c r="A85" i="27"/>
  <c r="D85" i="27" a="1"/>
  <c r="D85" i="27" l="1"/>
  <c r="E85" i="27" s="1"/>
  <c r="C84" i="27"/>
  <c r="B84" i="27"/>
  <c r="A86" i="27"/>
  <c r="D86" i="27" a="1"/>
  <c r="D86" i="27" l="1"/>
  <c r="E86" i="27" s="1"/>
  <c r="B85" i="27"/>
  <c r="C85" i="27"/>
  <c r="A87" i="27"/>
  <c r="D87" i="27" a="1"/>
  <c r="D87" i="27" l="1"/>
  <c r="E87" i="27" s="1"/>
  <c r="B86" i="27"/>
  <c r="C86" i="27"/>
  <c r="A88" i="27"/>
  <c r="D88" i="27" a="1"/>
  <c r="D88" i="27" l="1"/>
  <c r="E88" i="27" s="1"/>
  <c r="B87" i="27"/>
  <c r="C87" i="27"/>
  <c r="A89" i="27"/>
  <c r="D89" i="27" a="1"/>
  <c r="D89" i="27" l="1"/>
  <c r="E89" i="27" s="1"/>
  <c r="C88" i="27"/>
  <c r="B88" i="27"/>
  <c r="A90" i="27"/>
  <c r="D90" i="27" a="1"/>
  <c r="D90" i="27" l="1"/>
  <c r="E90" i="27" s="1"/>
  <c r="B89" i="27"/>
  <c r="C89" i="27"/>
  <c r="A91" i="27"/>
  <c r="D91" i="27" s="1" a="1"/>
  <c r="D91" i="27" l="1"/>
  <c r="E91" i="27" s="1"/>
  <c r="B90" i="27"/>
  <c r="C90" i="27"/>
  <c r="A92" i="27"/>
  <c r="D92" i="27" a="1"/>
  <c r="D92" i="27" l="1"/>
  <c r="E92" i="27" s="1"/>
  <c r="C91" i="27"/>
  <c r="B91" i="27"/>
  <c r="A93" i="27"/>
  <c r="D93" i="27" a="1"/>
  <c r="D93" i="27" l="1"/>
  <c r="E93" i="27" s="1"/>
  <c r="C92" i="27"/>
  <c r="B92" i="27"/>
  <c r="A94" i="27"/>
  <c r="D94" i="27" s="1" a="1"/>
  <c r="D94" i="27" l="1"/>
  <c r="E94" i="27" s="1"/>
  <c r="B93" i="27"/>
  <c r="C93" i="27"/>
  <c r="A95" i="27"/>
  <c r="D95" i="27" a="1"/>
  <c r="D95" i="27" l="1"/>
  <c r="E95" i="27" s="1"/>
  <c r="B94" i="27"/>
  <c r="C94" i="27"/>
  <c r="A96" i="27"/>
  <c r="D96" i="27" a="1"/>
  <c r="D96" i="27" l="1"/>
  <c r="E96" i="27" s="1"/>
  <c r="B95" i="27"/>
  <c r="C95" i="27"/>
  <c r="A97" i="27"/>
  <c r="D97" i="27" a="1"/>
  <c r="D97" i="27" l="1"/>
  <c r="E97" i="27" s="1"/>
  <c r="C96" i="27"/>
  <c r="B96" i="27"/>
  <c r="A98" i="27"/>
  <c r="D98" i="27" a="1"/>
  <c r="D98" i="27" l="1"/>
  <c r="E98" i="27" s="1"/>
  <c r="B97" i="27"/>
  <c r="C97" i="27"/>
  <c r="A99" i="27"/>
  <c r="D99" i="27" a="1"/>
  <c r="D99" i="27" l="1"/>
  <c r="E99" i="27" s="1"/>
  <c r="B98" i="27"/>
  <c r="C98" i="27"/>
  <c r="A100" i="27"/>
  <c r="D100" i="27" a="1"/>
  <c r="D100" i="27" l="1"/>
  <c r="E100" i="27" s="1"/>
  <c r="B99" i="27"/>
  <c r="C99" i="27"/>
  <c r="A101" i="27"/>
  <c r="D101" i="27" a="1"/>
  <c r="D101" i="27" l="1"/>
  <c r="E101" i="27" s="1"/>
  <c r="C100" i="27"/>
  <c r="B100" i="27"/>
  <c r="A102" i="27"/>
  <c r="D102" i="27" a="1"/>
  <c r="D102" i="27" l="1"/>
  <c r="E102" i="27" s="1"/>
  <c r="B101" i="27"/>
  <c r="C101" i="27"/>
  <c r="A103" i="27"/>
  <c r="D103" i="27" a="1"/>
  <c r="D103" i="27" l="1"/>
  <c r="E103" i="27" s="1"/>
  <c r="B102" i="27"/>
  <c r="C102" i="27"/>
  <c r="A104" i="27"/>
  <c r="D104" i="27" a="1"/>
  <c r="D104" i="27" l="1"/>
  <c r="E104" i="27" s="1"/>
  <c r="C103" i="27"/>
  <c r="B103" i="27"/>
  <c r="A105" i="27"/>
  <c r="D105" i="27" a="1"/>
  <c r="D105" i="27" l="1"/>
  <c r="E105" i="27" s="1"/>
  <c r="C104" i="27"/>
  <c r="B104" i="27"/>
  <c r="A106" i="27"/>
  <c r="D106" i="27" a="1"/>
  <c r="D106" i="27" l="1"/>
  <c r="E106" i="27" s="1"/>
  <c r="B105" i="27"/>
  <c r="C105" i="27"/>
  <c r="A107" i="27"/>
  <c r="D107" i="27" a="1"/>
  <c r="D107" i="27" l="1"/>
  <c r="E107" i="27" s="1"/>
  <c r="B106" i="27"/>
  <c r="C106" i="27"/>
  <c r="A108" i="27"/>
  <c r="D108" i="27" a="1"/>
  <c r="D108" i="27" l="1"/>
  <c r="E108" i="27" s="1"/>
  <c r="C107" i="27"/>
  <c r="B107" i="27"/>
  <c r="A109" i="27"/>
  <c r="D109" i="27" a="1"/>
  <c r="D109" i="27" l="1"/>
  <c r="E109" i="27" s="1"/>
  <c r="C108" i="27"/>
  <c r="B108" i="27"/>
  <c r="A110" i="27"/>
  <c r="D110" i="27" a="1"/>
  <c r="D110" i="27" l="1"/>
  <c r="E110" i="27" s="1"/>
  <c r="B109" i="27"/>
  <c r="C109" i="27"/>
  <c r="A111" i="27"/>
  <c r="D111" i="27" a="1"/>
  <c r="D111" i="27" l="1"/>
  <c r="E111" i="27" s="1"/>
  <c r="B110" i="27"/>
  <c r="C110" i="27"/>
  <c r="A112" i="27"/>
  <c r="D112" i="27" a="1"/>
  <c r="D112" i="27" l="1"/>
  <c r="E112" i="27" s="1"/>
  <c r="B111" i="27"/>
  <c r="C111" i="27"/>
  <c r="A113" i="27"/>
  <c r="D113" i="27" a="1"/>
  <c r="D113" i="27" l="1"/>
  <c r="E113" i="27" s="1"/>
  <c r="C112" i="27"/>
  <c r="B112" i="27"/>
  <c r="A114" i="27"/>
  <c r="D114" i="27" a="1"/>
  <c r="D114" i="27" l="1"/>
  <c r="E114" i="27" s="1"/>
  <c r="B113" i="27"/>
  <c r="C113" i="27"/>
  <c r="A115" i="27"/>
  <c r="D115" i="27" a="1"/>
  <c r="D115" i="27" l="1"/>
  <c r="E115" i="27" s="1"/>
  <c r="B114" i="27"/>
  <c r="C114" i="27"/>
  <c r="A116" i="27"/>
  <c r="D116" i="27" a="1"/>
  <c r="D116" i="27" l="1"/>
  <c r="E116" i="27" s="1"/>
  <c r="B115" i="27"/>
  <c r="C115" i="27"/>
  <c r="A117" i="27"/>
  <c r="D117" i="27" a="1"/>
  <c r="D117" i="27" l="1"/>
  <c r="E117" i="27" s="1"/>
  <c r="C116" i="27"/>
  <c r="B116" i="27"/>
  <c r="A118" i="27"/>
  <c r="D118" i="27" a="1"/>
  <c r="D118" i="27" l="1"/>
  <c r="E118" i="27" s="1"/>
  <c r="B117" i="27"/>
  <c r="C117" i="27"/>
  <c r="A119" i="27"/>
  <c r="D119" i="27" a="1"/>
  <c r="D119" i="27" l="1"/>
  <c r="E119" i="27" s="1"/>
  <c r="B118" i="27"/>
  <c r="C118" i="27"/>
  <c r="A120" i="27"/>
  <c r="D120" i="27" a="1"/>
  <c r="D120" i="27" l="1"/>
  <c r="E120" i="27" s="1"/>
  <c r="B119" i="27"/>
  <c r="C119" i="27"/>
  <c r="A121" i="27"/>
  <c r="D121" i="27" a="1"/>
  <c r="D121" i="27" l="1"/>
  <c r="E121" i="27" s="1"/>
  <c r="C120" i="27"/>
  <c r="B120" i="27"/>
  <c r="A122" i="27"/>
  <c r="D122" i="27" a="1"/>
  <c r="D122" i="27" l="1"/>
  <c r="E122" i="27" s="1"/>
  <c r="B121" i="27"/>
  <c r="C121" i="27"/>
  <c r="A123" i="27"/>
  <c r="D123" i="27" a="1"/>
  <c r="D123" i="27" l="1"/>
  <c r="E123" i="27" s="1"/>
  <c r="B122" i="27"/>
  <c r="C122" i="27"/>
  <c r="A124" i="27"/>
  <c r="D124" i="27" a="1"/>
  <c r="D124" i="27" l="1"/>
  <c r="E124" i="27" s="1"/>
  <c r="C123" i="27"/>
  <c r="B123" i="27"/>
  <c r="A125" i="27"/>
  <c r="D125" i="27" a="1"/>
  <c r="D125" i="27" l="1"/>
  <c r="E125" i="27" s="1"/>
  <c r="C124" i="27"/>
  <c r="B124" i="27"/>
  <c r="A126" i="27"/>
  <c r="D126" i="27" a="1"/>
  <c r="D126" i="27" l="1"/>
  <c r="E126" i="27" s="1"/>
  <c r="B125" i="27"/>
  <c r="C125" i="27"/>
  <c r="A127" i="27"/>
  <c r="D127" i="27" a="1"/>
  <c r="D127" i="27" l="1"/>
  <c r="E127" i="27" s="1"/>
  <c r="B126" i="27"/>
  <c r="C126" i="27"/>
  <c r="A128" i="27"/>
  <c r="D128" i="27" a="1"/>
  <c r="D128" i="27" l="1"/>
  <c r="E128" i="27" s="1"/>
  <c r="B127" i="27"/>
  <c r="C127" i="27"/>
  <c r="A129" i="27"/>
  <c r="D129" i="27" a="1"/>
  <c r="D129" i="27" l="1"/>
  <c r="E129" i="27" s="1"/>
  <c r="C128" i="27"/>
  <c r="B128" i="27"/>
  <c r="A130" i="27"/>
  <c r="D130" i="27" a="1"/>
  <c r="D130" i="27" l="1"/>
  <c r="E130" i="27" s="1"/>
  <c r="B129" i="27"/>
  <c r="C129" i="27"/>
  <c r="A131" i="27"/>
  <c r="D131" i="27" a="1"/>
  <c r="D131" i="27" l="1"/>
  <c r="E131" i="27" s="1"/>
  <c r="B130" i="27"/>
  <c r="C130" i="27"/>
  <c r="A132" i="27"/>
  <c r="D132" i="27" a="1"/>
  <c r="D132" i="27" l="1"/>
  <c r="E132" i="27" s="1"/>
  <c r="B131" i="27"/>
  <c r="C131" i="27"/>
  <c r="A133" i="27"/>
  <c r="D133" i="27" a="1"/>
  <c r="D133" i="27" l="1"/>
  <c r="E133" i="27" s="1"/>
  <c r="C132" i="27"/>
  <c r="B132" i="27"/>
  <c r="A134" i="27"/>
  <c r="D134" i="27" a="1"/>
  <c r="D134" i="27" l="1"/>
  <c r="E134" i="27" s="1"/>
  <c r="B133" i="27"/>
  <c r="C133" i="27"/>
  <c r="A135" i="27"/>
  <c r="D135" i="27" a="1"/>
  <c r="D135" i="27" l="1"/>
  <c r="E135" i="27" s="1"/>
  <c r="B134" i="27"/>
  <c r="C134" i="27"/>
  <c r="A136" i="27"/>
  <c r="D136" i="27" a="1"/>
  <c r="D136" i="27" l="1"/>
  <c r="E136" i="27" s="1"/>
  <c r="B135" i="27"/>
  <c r="C135" i="27"/>
  <c r="A137" i="27"/>
  <c r="D137" i="27" a="1"/>
  <c r="D137" i="27" l="1"/>
  <c r="E137" i="27" s="1"/>
  <c r="C136" i="27"/>
  <c r="B136" i="27"/>
  <c r="A138" i="27"/>
  <c r="D138" i="27" a="1"/>
  <c r="D138" i="27" l="1"/>
  <c r="E138" i="27" s="1"/>
  <c r="B137" i="27"/>
  <c r="C137" i="27"/>
  <c r="A139" i="27"/>
  <c r="D139" i="27" a="1"/>
  <c r="D139" i="27" l="1"/>
  <c r="E139" i="27" s="1"/>
  <c r="B138" i="27"/>
  <c r="C138" i="27"/>
  <c r="A140" i="27"/>
  <c r="D140" i="27" a="1"/>
  <c r="D140" i="27" l="1"/>
  <c r="E140" i="27" s="1"/>
  <c r="C139" i="27"/>
  <c r="B139" i="27"/>
  <c r="A141" i="27"/>
  <c r="D141" i="27" a="1"/>
  <c r="D141" i="27" l="1"/>
  <c r="E141" i="27" s="1"/>
  <c r="C140" i="27"/>
  <c r="B140" i="27"/>
  <c r="A142" i="27"/>
  <c r="D142" i="27" a="1"/>
  <c r="D142" i="27" l="1"/>
  <c r="E142" i="27" s="1"/>
  <c r="B141" i="27"/>
  <c r="C141" i="27"/>
  <c r="A143" i="27"/>
  <c r="D143" i="27" a="1"/>
  <c r="D143" i="27" l="1"/>
  <c r="E143" i="27" s="1"/>
  <c r="B142" i="27"/>
  <c r="C142" i="27"/>
  <c r="A144" i="27"/>
  <c r="D144" i="27" a="1"/>
  <c r="D144" i="27" l="1"/>
  <c r="E144" i="27" s="1"/>
  <c r="B143" i="27"/>
  <c r="C143" i="27"/>
  <c r="A145" i="27"/>
  <c r="D145" i="27" a="1"/>
  <c r="D145" i="27" l="1"/>
  <c r="E145" i="27" s="1"/>
  <c r="C144" i="27"/>
  <c r="B144" i="27"/>
  <c r="A146" i="27"/>
  <c r="D146" i="27" a="1"/>
  <c r="D146" i="27" l="1"/>
  <c r="E146" i="27" s="1"/>
  <c r="B145" i="27"/>
  <c r="C145" i="27"/>
  <c r="A147" i="27"/>
  <c r="D147" i="27" a="1"/>
  <c r="D147" i="27" l="1"/>
  <c r="E147" i="27" s="1"/>
  <c r="B146" i="27"/>
  <c r="C146" i="27"/>
  <c r="A148" i="27"/>
  <c r="D148" i="27" a="1"/>
  <c r="D148" i="27" l="1"/>
  <c r="E148" i="27" s="1"/>
  <c r="B147" i="27"/>
  <c r="C147" i="27"/>
  <c r="A149" i="27"/>
  <c r="D149" i="27" a="1"/>
  <c r="D149" i="27" l="1"/>
  <c r="E149" i="27" s="1"/>
  <c r="C148" i="27"/>
  <c r="B148" i="27"/>
  <c r="A150" i="27"/>
  <c r="D150" i="27" a="1"/>
  <c r="D150" i="27" l="1"/>
  <c r="E150" i="27" s="1"/>
  <c r="B149" i="27"/>
  <c r="C149" i="27"/>
  <c r="A151" i="27"/>
  <c r="D151" i="27" a="1"/>
  <c r="D151" i="27" l="1"/>
  <c r="E151" i="27" s="1"/>
  <c r="B150" i="27"/>
  <c r="C150" i="27"/>
  <c r="A152" i="27"/>
  <c r="D152" i="27" a="1"/>
  <c r="D152" i="27" l="1"/>
  <c r="E152" i="27" s="1"/>
  <c r="C151" i="27"/>
  <c r="B151" i="27"/>
  <c r="A153" i="27"/>
  <c r="D153" i="27" a="1"/>
  <c r="D153" i="27" l="1"/>
  <c r="E153" i="27" s="1"/>
  <c r="C152" i="27"/>
  <c r="B152" i="27"/>
  <c r="A154" i="27"/>
  <c r="D154" i="27" a="1"/>
  <c r="D154" i="27" l="1"/>
  <c r="E154" i="27" s="1"/>
  <c r="B153" i="27"/>
  <c r="C153" i="27"/>
  <c r="A155" i="27"/>
  <c r="D155" i="27" a="1"/>
  <c r="D155" i="27" l="1"/>
  <c r="E155" i="27" s="1"/>
  <c r="B154" i="27"/>
  <c r="C154" i="27"/>
  <c r="A156" i="27"/>
  <c r="D156" i="27" a="1"/>
  <c r="D156" i="27" l="1"/>
  <c r="E156" i="27" s="1"/>
  <c r="C155" i="27"/>
  <c r="B155" i="27"/>
  <c r="A157" i="27"/>
  <c r="D157" i="27" a="1"/>
  <c r="D157" i="27" l="1"/>
  <c r="E157" i="27" s="1"/>
  <c r="C156" i="27"/>
  <c r="B156" i="27"/>
  <c r="A158" i="27"/>
  <c r="D158" i="27" a="1"/>
  <c r="D158" i="27" l="1"/>
  <c r="E158" i="27" s="1"/>
  <c r="B157" i="27"/>
  <c r="C157" i="27"/>
  <c r="A159" i="27"/>
  <c r="D159" i="27" a="1"/>
  <c r="D159" i="27" l="1"/>
  <c r="E159" i="27" s="1"/>
  <c r="B158" i="27"/>
  <c r="C158" i="27"/>
  <c r="A160" i="27"/>
  <c r="D160" i="27" a="1"/>
  <c r="D160" i="27" l="1"/>
  <c r="E160" i="27" s="1"/>
  <c r="B159" i="27"/>
  <c r="C159" i="27"/>
  <c r="A161" i="27"/>
  <c r="D161" i="27" a="1"/>
  <c r="D161" i="27" l="1"/>
  <c r="E161" i="27" s="1"/>
  <c r="C160" i="27"/>
  <c r="B160" i="27"/>
  <c r="A162" i="27"/>
  <c r="D162" i="27" a="1"/>
  <c r="D162" i="27" l="1"/>
  <c r="E162" i="27" s="1"/>
  <c r="B161" i="27"/>
  <c r="C161" i="27"/>
  <c r="A163" i="27"/>
  <c r="D163" i="27" a="1"/>
  <c r="D163" i="27" l="1"/>
  <c r="E163" i="27" s="1"/>
  <c r="B162" i="27"/>
  <c r="C162" i="27"/>
  <c r="A164" i="27"/>
  <c r="D164" i="27" a="1"/>
  <c r="D164" i="27" l="1"/>
  <c r="E164" i="27" s="1"/>
  <c r="B163" i="27"/>
  <c r="C163" i="27"/>
  <c r="A165" i="27"/>
  <c r="D165" i="27" a="1"/>
  <c r="D165" i="27" l="1"/>
  <c r="E165" i="27" s="1"/>
  <c r="C164" i="27"/>
  <c r="B164" i="27"/>
  <c r="A166" i="27"/>
  <c r="D166" i="27" a="1"/>
  <c r="D166" i="27" l="1"/>
  <c r="E166" i="27" s="1"/>
  <c r="B165" i="27"/>
  <c r="C165" i="27"/>
  <c r="A167" i="27"/>
  <c r="D167" i="27" a="1"/>
  <c r="D167" i="27" l="1"/>
  <c r="E167" i="27" s="1"/>
  <c r="B166" i="27"/>
  <c r="C166" i="27"/>
  <c r="A168" i="27"/>
  <c r="D168" i="27" a="1"/>
  <c r="D168" i="27" l="1"/>
  <c r="E168" i="27" s="1"/>
  <c r="C167" i="27"/>
  <c r="B167" i="27"/>
  <c r="A169" i="27"/>
  <c r="D169" i="27" a="1"/>
  <c r="D169" i="27" l="1"/>
  <c r="E169" i="27" s="1"/>
  <c r="C168" i="27"/>
  <c r="B168" i="27"/>
  <c r="A170" i="27"/>
  <c r="D170" i="27" a="1"/>
  <c r="D170" i="27" l="1"/>
  <c r="E170" i="27" s="1"/>
  <c r="B169" i="27"/>
  <c r="C169" i="27"/>
  <c r="A171" i="27"/>
  <c r="D171" i="27" a="1"/>
  <c r="D171" i="27" l="1"/>
  <c r="E171" i="27" s="1"/>
  <c r="B170" i="27"/>
  <c r="C170" i="27"/>
  <c r="A172" i="27"/>
  <c r="D172" i="27" a="1"/>
  <c r="D172" i="27" l="1"/>
  <c r="E172" i="27" s="1"/>
  <c r="C171" i="27"/>
  <c r="B171" i="27"/>
  <c r="A173" i="27"/>
  <c r="D173" i="27" a="1"/>
  <c r="D173" i="27" l="1"/>
  <c r="E173" i="27" s="1"/>
  <c r="C172" i="27"/>
  <c r="B172" i="27"/>
  <c r="A174" i="27"/>
  <c r="D174" i="27" a="1"/>
  <c r="D174" i="27" l="1"/>
  <c r="E174" i="27" s="1"/>
  <c r="B173" i="27"/>
  <c r="C173" i="27"/>
  <c r="A175" i="27"/>
  <c r="D175" i="27" a="1"/>
  <c r="D175" i="27" l="1"/>
  <c r="E175" i="27" s="1"/>
  <c r="B174" i="27"/>
  <c r="C174" i="27"/>
  <c r="A176" i="27"/>
  <c r="D176" i="27" a="1"/>
  <c r="D176" i="27" l="1"/>
  <c r="E176" i="27" s="1"/>
  <c r="B175" i="27"/>
  <c r="C175" i="27"/>
  <c r="A177" i="27"/>
  <c r="D177" i="27" a="1"/>
  <c r="D177" i="27" l="1"/>
  <c r="E177" i="27" s="1"/>
  <c r="C176" i="27"/>
  <c r="B176" i="27"/>
  <c r="A178" i="27"/>
  <c r="D178" i="27" a="1"/>
  <c r="D178" i="27" l="1"/>
  <c r="E178" i="27" s="1"/>
  <c r="B177" i="27"/>
  <c r="C177" i="27"/>
  <c r="A179" i="27"/>
  <c r="D179" i="27" a="1"/>
  <c r="D179" i="27" l="1"/>
  <c r="E179" i="27" s="1"/>
  <c r="B178" i="27"/>
  <c r="C178" i="27"/>
  <c r="A180" i="27"/>
  <c r="D180" i="27" a="1"/>
  <c r="D180" i="27" l="1"/>
  <c r="E180" i="27" s="1"/>
  <c r="B179" i="27"/>
  <c r="C179" i="27"/>
  <c r="A181" i="27"/>
  <c r="D181" i="27" a="1"/>
  <c r="D181" i="27" l="1"/>
  <c r="E181" i="27" s="1"/>
  <c r="C180" i="27"/>
  <c r="B180" i="27"/>
  <c r="A182" i="27"/>
  <c r="D182" i="27" a="1"/>
  <c r="D182" i="27" l="1"/>
  <c r="E182" i="27" s="1"/>
  <c r="B181" i="27"/>
  <c r="C181" i="27"/>
  <c r="A183" i="27"/>
  <c r="D183" i="27" a="1"/>
  <c r="D183" i="27" l="1"/>
  <c r="E183" i="27" s="1"/>
  <c r="B182" i="27"/>
  <c r="C182" i="27"/>
  <c r="A184" i="27"/>
  <c r="D184" i="27" a="1"/>
  <c r="D184" i="27" l="1"/>
  <c r="E184" i="27" s="1"/>
  <c r="B183" i="27"/>
  <c r="C183" i="27"/>
  <c r="A185" i="27"/>
  <c r="D185" i="27" a="1"/>
  <c r="D185" i="27" l="1"/>
  <c r="E185" i="27" s="1"/>
  <c r="C184" i="27"/>
  <c r="B184" i="27"/>
  <c r="A186" i="27"/>
  <c r="D186" i="27" a="1"/>
  <c r="D186" i="27" l="1"/>
  <c r="E186" i="27" s="1"/>
  <c r="B185" i="27"/>
  <c r="C185" i="27"/>
  <c r="A187" i="27"/>
  <c r="D187" i="27" a="1"/>
  <c r="D187" i="27" l="1"/>
  <c r="E187" i="27" s="1"/>
  <c r="B186" i="27"/>
  <c r="C186" i="27"/>
  <c r="A188" i="27"/>
  <c r="D188" i="27" a="1"/>
  <c r="D188" i="27" l="1"/>
  <c r="E188" i="27" s="1"/>
  <c r="C187" i="27"/>
  <c r="B187" i="27"/>
  <c r="A189" i="27"/>
  <c r="D189" i="27" s="1" a="1"/>
  <c r="D189" i="27" l="1"/>
  <c r="E189" i="27" s="1"/>
  <c r="C188" i="27"/>
  <c r="B188" i="27"/>
  <c r="A190" i="27"/>
  <c r="D190" i="27" a="1"/>
  <c r="D190" i="27" l="1"/>
  <c r="E190" i="27" s="1"/>
  <c r="B189" i="27"/>
  <c r="C189" i="27"/>
  <c r="A191" i="27"/>
  <c r="D191" i="27" a="1"/>
  <c r="D191" i="27" l="1"/>
  <c r="E191" i="27" s="1"/>
  <c r="B190" i="27"/>
  <c r="C190" i="27"/>
  <c r="A192" i="27"/>
  <c r="D192" i="27" a="1"/>
  <c r="D192" i="27" l="1"/>
  <c r="E192" i="27" s="1"/>
  <c r="B191" i="27"/>
  <c r="C191" i="27"/>
  <c r="A193" i="27"/>
  <c r="D193" i="27" a="1"/>
  <c r="D193" i="27" l="1"/>
  <c r="E193" i="27" s="1"/>
  <c r="C192" i="27"/>
  <c r="B192" i="27"/>
  <c r="A194" i="27"/>
  <c r="D194" i="27" a="1"/>
  <c r="D194" i="27" l="1"/>
  <c r="E194" i="27" s="1"/>
  <c r="B193" i="27"/>
  <c r="C193" i="27"/>
  <c r="A195" i="27"/>
  <c r="D195" i="27" a="1"/>
  <c r="D195" i="27" l="1"/>
  <c r="E195" i="27" s="1"/>
  <c r="B194" i="27"/>
  <c r="C194" i="27"/>
  <c r="A196" i="27"/>
  <c r="D196" i="27" a="1"/>
  <c r="D196" i="27" l="1"/>
  <c r="E196" i="27" s="1"/>
  <c r="B195" i="27"/>
  <c r="C195" i="27"/>
  <c r="A197" i="27"/>
  <c r="D197" i="27" a="1"/>
  <c r="D197" i="27" l="1"/>
  <c r="E197" i="27" s="1"/>
  <c r="C196" i="27"/>
  <c r="B196" i="27"/>
  <c r="A198" i="27"/>
  <c r="D198" i="27" a="1"/>
  <c r="D198" i="27" l="1"/>
  <c r="E198" i="27" s="1"/>
  <c r="B197" i="27"/>
  <c r="C197" i="27"/>
  <c r="A199" i="27"/>
  <c r="D199" i="27" a="1"/>
  <c r="D199" i="27" l="1"/>
  <c r="E199" i="27" s="1"/>
  <c r="B198" i="27"/>
  <c r="C198" i="27"/>
  <c r="A200" i="27"/>
  <c r="D200" i="27" a="1"/>
  <c r="D200" i="27" l="1"/>
  <c r="E200" i="27" s="1"/>
  <c r="B199" i="27"/>
  <c r="C199" i="27"/>
  <c r="A201" i="27"/>
  <c r="D201" i="27" a="1"/>
  <c r="D201" i="27" l="1"/>
  <c r="E201" i="27" s="1"/>
  <c r="C200" i="27"/>
  <c r="B200" i="27"/>
  <c r="A202" i="27"/>
  <c r="D202" i="27" a="1"/>
  <c r="D202" i="27" l="1"/>
  <c r="E202" i="27" s="1"/>
  <c r="B201" i="27"/>
  <c r="C201" i="27"/>
  <c r="A203" i="27"/>
  <c r="D203" i="27" a="1"/>
  <c r="D203" i="27" l="1"/>
  <c r="E203" i="27" s="1"/>
  <c r="B202" i="27"/>
  <c r="C202" i="27"/>
  <c r="A204" i="27"/>
  <c r="D204" i="27" a="1"/>
  <c r="D204" i="27" l="1"/>
  <c r="E204" i="27" s="1"/>
  <c r="C203" i="27"/>
  <c r="B203" i="27"/>
  <c r="A205" i="27"/>
  <c r="D205" i="27" a="1"/>
  <c r="D205" i="27" l="1"/>
  <c r="E205" i="27" s="1"/>
  <c r="C204" i="27"/>
  <c r="B204" i="27"/>
  <c r="A206" i="27"/>
  <c r="D206" i="27" a="1"/>
  <c r="D206" i="27" l="1"/>
  <c r="E206" i="27" s="1"/>
  <c r="B205" i="27"/>
  <c r="C205" i="27"/>
  <c r="A207" i="27"/>
  <c r="D207" i="27" a="1"/>
  <c r="D207" i="27" l="1"/>
  <c r="E207" i="27" s="1"/>
  <c r="B206" i="27"/>
  <c r="C206" i="27"/>
  <c r="A208" i="27"/>
  <c r="D208" i="27" a="1"/>
  <c r="D208" i="27" l="1"/>
  <c r="E208" i="27" s="1"/>
  <c r="B207" i="27"/>
  <c r="C207" i="27"/>
  <c r="A209" i="27"/>
  <c r="D209" i="27" a="1"/>
  <c r="D209" i="27" l="1"/>
  <c r="E209" i="27" s="1"/>
  <c r="C208" i="27"/>
  <c r="B208" i="27"/>
  <c r="A210" i="27"/>
  <c r="D210" i="27" a="1"/>
  <c r="D210" i="27" l="1"/>
  <c r="E210" i="27" s="1"/>
  <c r="B209" i="27"/>
  <c r="C209" i="27"/>
  <c r="A211" i="27"/>
  <c r="D211" i="27" a="1"/>
  <c r="D211" i="27" l="1"/>
  <c r="E211" i="27" s="1"/>
  <c r="B210" i="27"/>
  <c r="C210" i="27"/>
  <c r="A212" i="27"/>
  <c r="D212" i="27" a="1"/>
  <c r="D212" i="27" l="1"/>
  <c r="E212" i="27" s="1"/>
  <c r="B211" i="27"/>
  <c r="C211" i="27"/>
  <c r="A213" i="27"/>
  <c r="D213" i="27" a="1"/>
  <c r="D213" i="27" l="1"/>
  <c r="E213" i="27" s="1"/>
  <c r="C212" i="27"/>
  <c r="B212" i="27"/>
  <c r="A214" i="27"/>
  <c r="D214" i="27" a="1"/>
  <c r="D214" i="27" l="1"/>
  <c r="E214" i="27" s="1"/>
  <c r="B213" i="27"/>
  <c r="C213" i="27"/>
  <c r="A215" i="27"/>
  <c r="D215" i="27" a="1"/>
  <c r="D215" i="27" l="1"/>
  <c r="E215" i="27" s="1"/>
  <c r="B214" i="27"/>
  <c r="C214" i="27"/>
  <c r="A216" i="27"/>
  <c r="D216" i="27" a="1"/>
  <c r="D216" i="27" l="1"/>
  <c r="E216" i="27" s="1"/>
  <c r="B215" i="27"/>
  <c r="C215" i="27"/>
  <c r="A217" i="27"/>
  <c r="D217" i="27" a="1"/>
  <c r="D217" i="27" l="1"/>
  <c r="E217" i="27" s="1"/>
  <c r="C216" i="27"/>
  <c r="B216" i="27"/>
  <c r="A218" i="27"/>
  <c r="D218" i="27" a="1"/>
  <c r="D218" i="27" l="1"/>
  <c r="E218" i="27" s="1"/>
  <c r="B217" i="27"/>
  <c r="C217" i="27"/>
  <c r="A219" i="27"/>
  <c r="D219" i="27" a="1"/>
  <c r="D219" i="27" l="1"/>
  <c r="E219" i="27" s="1"/>
  <c r="B218" i="27"/>
  <c r="C218" i="27"/>
  <c r="A220" i="27"/>
  <c r="D220" i="27" a="1"/>
  <c r="D220" i="27" l="1"/>
  <c r="E220" i="27" s="1"/>
  <c r="C219" i="27"/>
  <c r="B219" i="27"/>
  <c r="A221" i="27"/>
  <c r="D221" i="27" a="1"/>
  <c r="D221" i="27" l="1"/>
  <c r="E221" i="27" s="1"/>
  <c r="C220" i="27"/>
  <c r="B220" i="27"/>
  <c r="A222" i="27"/>
  <c r="D222" i="27" a="1"/>
  <c r="D222" i="27" l="1"/>
  <c r="E222" i="27" s="1"/>
  <c r="B221" i="27"/>
  <c r="C221" i="27"/>
  <c r="A223" i="27"/>
  <c r="D223" i="27" a="1"/>
  <c r="D223" i="27" l="1"/>
  <c r="E223" i="27" s="1"/>
  <c r="B222" i="27"/>
  <c r="C222" i="27"/>
  <c r="A224" i="27"/>
  <c r="D224" i="27" a="1"/>
  <c r="D224" i="27" l="1"/>
  <c r="E224" i="27" s="1"/>
  <c r="B223" i="27"/>
  <c r="C223" i="27"/>
  <c r="A225" i="27"/>
  <c r="D225" i="27" a="1"/>
  <c r="D225" i="27" l="1"/>
  <c r="E225" i="27" s="1"/>
  <c r="C224" i="27"/>
  <c r="B224" i="27"/>
  <c r="A226" i="27"/>
  <c r="D226" i="27" a="1"/>
  <c r="D226" i="27" l="1"/>
  <c r="E226" i="27" s="1"/>
  <c r="B225" i="27"/>
  <c r="C225" i="27"/>
  <c r="A227" i="27"/>
  <c r="D227" i="27" a="1"/>
  <c r="D227" i="27" l="1"/>
  <c r="E227" i="27" s="1"/>
  <c r="B226" i="27"/>
  <c r="C226" i="27"/>
  <c r="A228" i="27"/>
  <c r="D228" i="27" a="1"/>
  <c r="D228" i="27" l="1"/>
  <c r="E228" i="27" s="1"/>
  <c r="B227" i="27"/>
  <c r="C227" i="27"/>
  <c r="A229" i="27"/>
  <c r="D229" i="27" a="1"/>
  <c r="D229" i="27" l="1"/>
  <c r="E229" i="27" s="1"/>
  <c r="C228" i="27"/>
  <c r="B228" i="27"/>
  <c r="A230" i="27"/>
  <c r="D230" i="27" a="1"/>
  <c r="D230" i="27" l="1"/>
  <c r="E230" i="27" s="1"/>
  <c r="B229" i="27"/>
  <c r="C229" i="27"/>
  <c r="A231" i="27"/>
  <c r="D231" i="27" a="1"/>
  <c r="D231" i="27" l="1"/>
  <c r="E231" i="27" s="1"/>
  <c r="B230" i="27"/>
  <c r="C230" i="27"/>
  <c r="A232" i="27"/>
  <c r="D232" i="27" a="1"/>
  <c r="D232" i="27" l="1"/>
  <c r="E232" i="27" s="1"/>
  <c r="C231" i="27"/>
  <c r="B231" i="27"/>
  <c r="A233" i="27"/>
  <c r="D233" i="27" a="1"/>
  <c r="D233" i="27" l="1"/>
  <c r="E233" i="27" s="1"/>
  <c r="C232" i="27"/>
  <c r="B232" i="27"/>
  <c r="A234" i="27"/>
  <c r="D234" i="27" a="1"/>
  <c r="D234" i="27" l="1"/>
  <c r="E234" i="27" s="1"/>
  <c r="B233" i="27"/>
  <c r="C233" i="27"/>
  <c r="A235" i="27"/>
  <c r="D235" i="27" a="1"/>
  <c r="D235" i="27" l="1"/>
  <c r="E235" i="27" s="1"/>
  <c r="B234" i="27"/>
  <c r="C234" i="27"/>
  <c r="A236" i="27"/>
  <c r="D236" i="27" a="1"/>
  <c r="D236" i="27" l="1"/>
  <c r="E236" i="27" s="1"/>
  <c r="C235" i="27"/>
  <c r="B235" i="27"/>
  <c r="A237" i="27"/>
  <c r="D237" i="27" a="1"/>
  <c r="D237" i="27" l="1"/>
  <c r="E237" i="27" s="1"/>
  <c r="C236" i="27"/>
  <c r="B236" i="27"/>
  <c r="A238" i="27"/>
  <c r="D238" i="27" a="1"/>
  <c r="D238" i="27" l="1"/>
  <c r="E238" i="27" s="1"/>
  <c r="B237" i="27"/>
  <c r="C237" i="27"/>
  <c r="A239" i="27"/>
  <c r="D239" i="27" a="1"/>
  <c r="D239" i="27" l="1"/>
  <c r="E239" i="27" s="1"/>
  <c r="B238" i="27"/>
  <c r="C238" i="27"/>
  <c r="A240" i="27"/>
  <c r="D240" i="27" a="1"/>
  <c r="D240" i="27" l="1"/>
  <c r="E240" i="27" s="1"/>
  <c r="B239" i="27"/>
  <c r="C239" i="27"/>
  <c r="A241" i="27"/>
  <c r="D241" i="27" a="1"/>
  <c r="D241" i="27" l="1"/>
  <c r="E241" i="27" s="1"/>
  <c r="C240" i="27"/>
  <c r="B240" i="27"/>
  <c r="A242" i="27"/>
  <c r="D242" i="27" a="1"/>
  <c r="D242" i="27" l="1"/>
  <c r="E242" i="27" s="1"/>
  <c r="B241" i="27"/>
  <c r="C241" i="27"/>
  <c r="A243" i="27"/>
  <c r="D243" i="27" a="1"/>
  <c r="D243" i="27" l="1"/>
  <c r="E243" i="27" s="1"/>
  <c r="B242" i="27"/>
  <c r="C242" i="27"/>
  <c r="A244" i="27"/>
  <c r="D244" i="27" a="1"/>
  <c r="D244" i="27" l="1"/>
  <c r="E244" i="27" s="1"/>
  <c r="B243" i="27"/>
  <c r="C243" i="27"/>
  <c r="A245" i="27"/>
  <c r="D245" i="27" a="1"/>
  <c r="D245" i="27" l="1"/>
  <c r="E245" i="27" s="1"/>
  <c r="C244" i="27"/>
  <c r="B244" i="27"/>
  <c r="A246" i="27"/>
  <c r="D246" i="27" a="1"/>
  <c r="D246" i="27" l="1"/>
  <c r="E246" i="27" s="1"/>
  <c r="B245" i="27"/>
  <c r="C245" i="27"/>
  <c r="A247" i="27"/>
  <c r="D247" i="27" a="1"/>
  <c r="D247" i="27" l="1"/>
  <c r="E247" i="27" s="1"/>
  <c r="B246" i="27"/>
  <c r="C246" i="27"/>
  <c r="A248" i="27"/>
  <c r="D248" i="27" a="1"/>
  <c r="D248" i="27" l="1"/>
  <c r="E248" i="27" s="1"/>
  <c r="B247" i="27"/>
  <c r="C247" i="27"/>
  <c r="A249" i="27"/>
  <c r="D249" i="27" a="1"/>
  <c r="D249" i="27" l="1"/>
  <c r="E249" i="27" s="1"/>
  <c r="C248" i="27"/>
  <c r="B248" i="27"/>
  <c r="A250" i="27"/>
  <c r="D250" i="27" a="1"/>
  <c r="D250" i="27" l="1"/>
  <c r="E250" i="27" s="1"/>
  <c r="B249" i="27"/>
  <c r="C249" i="27"/>
  <c r="A251" i="27"/>
  <c r="D251" i="27" a="1"/>
  <c r="D251" i="27" l="1"/>
  <c r="E251" i="27" s="1"/>
  <c r="B250" i="27"/>
  <c r="C250" i="27"/>
  <c r="A252" i="27"/>
  <c r="D252" i="27" s="1" a="1"/>
  <c r="D252" i="27" l="1"/>
  <c r="E252" i="27" s="1"/>
  <c r="C251" i="27"/>
  <c r="B251" i="27"/>
  <c r="A253" i="27"/>
  <c r="D253" i="27" a="1"/>
  <c r="D253" i="27" l="1"/>
  <c r="E253" i="27" s="1"/>
  <c r="C252" i="27"/>
  <c r="B252" i="27"/>
  <c r="A254" i="27"/>
  <c r="D254" i="27" s="1" a="1"/>
  <c r="D254" i="27" l="1"/>
  <c r="E254" i="27" s="1"/>
  <c r="B253" i="27"/>
  <c r="C253" i="27"/>
  <c r="A255" i="27"/>
  <c r="D255" i="27" a="1"/>
  <c r="D255" i="27" l="1"/>
  <c r="E255" i="27" s="1"/>
  <c r="B254" i="27"/>
  <c r="C254" i="27"/>
  <c r="A256" i="27"/>
  <c r="D256" i="27" a="1"/>
  <c r="D256" i="27" l="1"/>
  <c r="E256" i="27" s="1"/>
  <c r="B255" i="27"/>
  <c r="C255" i="27"/>
  <c r="A257" i="27"/>
  <c r="D257" i="27" a="1"/>
  <c r="D257" i="27" l="1"/>
  <c r="E257" i="27" s="1"/>
  <c r="C256" i="27"/>
  <c r="B256" i="27"/>
  <c r="A258" i="27"/>
  <c r="D258" i="27" a="1"/>
  <c r="D258" i="27" l="1"/>
  <c r="E258" i="27" s="1"/>
  <c r="B257" i="27"/>
  <c r="C257" i="27"/>
  <c r="A259" i="27"/>
  <c r="D259" i="27" a="1"/>
  <c r="D259" i="27" l="1"/>
  <c r="E259" i="27" s="1"/>
  <c r="B258" i="27"/>
  <c r="C258" i="27"/>
  <c r="A260" i="27"/>
  <c r="D260" i="27" a="1"/>
  <c r="D260" i="27" l="1"/>
  <c r="E260" i="27" s="1"/>
  <c r="B259" i="27"/>
  <c r="C259" i="27"/>
  <c r="A261" i="27"/>
  <c r="D261" i="27" s="1" a="1"/>
  <c r="D261" i="27" l="1"/>
  <c r="E261" i="27" s="1"/>
  <c r="C260" i="27"/>
  <c r="B260" i="27"/>
  <c r="A262" i="27"/>
  <c r="D262" i="27" a="1"/>
  <c r="D262" i="27" l="1"/>
  <c r="E262" i="27" s="1"/>
  <c r="B261" i="27"/>
  <c r="C261" i="27"/>
  <c r="A263" i="27"/>
  <c r="D263" i="27" a="1"/>
  <c r="D263" i="27" l="1"/>
  <c r="E263" i="27" s="1"/>
  <c r="B262" i="27"/>
  <c r="C262" i="27"/>
  <c r="A264" i="27"/>
  <c r="D264" i="27" a="1"/>
  <c r="D264" i="27" l="1"/>
  <c r="E264" i="27" s="1"/>
  <c r="B263" i="27"/>
  <c r="C263" i="27"/>
  <c r="A265" i="27"/>
  <c r="D265" i="27" a="1"/>
  <c r="D265" i="27" l="1"/>
  <c r="E265" i="27" s="1"/>
  <c r="B264" i="27"/>
  <c r="C264" i="27"/>
  <c r="A266" i="27"/>
  <c r="D266" i="27" a="1"/>
  <c r="D266" i="27" l="1"/>
  <c r="E266" i="27" s="1"/>
  <c r="B265" i="27"/>
  <c r="C265" i="27"/>
  <c r="A267" i="27"/>
  <c r="D267" i="27" a="1"/>
  <c r="D267" i="27" l="1"/>
  <c r="E267" i="27" s="1"/>
  <c r="B266" i="27"/>
  <c r="C266" i="27"/>
  <c r="A268" i="27"/>
  <c r="D268" i="27" a="1"/>
  <c r="D268" i="27" l="1"/>
  <c r="E268" i="27" s="1"/>
  <c r="B267" i="27"/>
  <c r="C267" i="27"/>
  <c r="A269" i="27"/>
  <c r="D269" i="27" a="1"/>
  <c r="D269" i="27" l="1"/>
  <c r="E269" i="27" s="1"/>
  <c r="B268" i="27"/>
  <c r="C268" i="27"/>
  <c r="A270" i="27"/>
  <c r="D270" i="27" a="1"/>
  <c r="D270" i="27" l="1"/>
  <c r="E270" i="27" s="1"/>
  <c r="B269" i="27"/>
  <c r="C269" i="27"/>
  <c r="A271" i="27"/>
  <c r="D271" i="27" a="1"/>
  <c r="D271" i="27" l="1"/>
  <c r="E271" i="27" s="1"/>
  <c r="B270" i="27"/>
  <c r="C270" i="27"/>
  <c r="A272" i="27"/>
  <c r="D272" i="27" a="1"/>
  <c r="D272" i="27" l="1"/>
  <c r="E272" i="27" s="1"/>
  <c r="B271" i="27"/>
  <c r="C271" i="27"/>
  <c r="A273" i="27"/>
  <c r="D273" i="27" s="1" a="1"/>
  <c r="D273" i="27" l="1"/>
  <c r="E273" i="27" s="1"/>
  <c r="B272" i="27"/>
  <c r="C272" i="27"/>
  <c r="A274" i="27"/>
  <c r="D274" i="27" s="1" a="1"/>
  <c r="D274" i="27" l="1"/>
  <c r="E274" i="27" s="1"/>
  <c r="B273" i="27"/>
  <c r="C273" i="27"/>
  <c r="A275" i="27"/>
  <c r="D275" i="27" a="1"/>
  <c r="D275" i="27" l="1"/>
  <c r="E275" i="27" s="1"/>
  <c r="B274" i="27"/>
  <c r="C274" i="27"/>
  <c r="A276" i="27"/>
  <c r="D276" i="27" a="1"/>
  <c r="D276" i="27" l="1"/>
  <c r="E276" i="27" s="1"/>
  <c r="C275" i="27"/>
  <c r="B275" i="27"/>
  <c r="A277" i="27"/>
  <c r="D277" i="27" s="1" a="1"/>
  <c r="D277" i="27" l="1"/>
  <c r="E277" i="27" s="1"/>
  <c r="B276" i="27"/>
  <c r="C276" i="27"/>
  <c r="A278" i="27"/>
  <c r="D278" i="27" a="1"/>
  <c r="D278" i="27" l="1"/>
  <c r="E278" i="27" s="1"/>
  <c r="B277" i="27"/>
  <c r="C277" i="27"/>
  <c r="A279" i="27"/>
  <c r="D279" i="27" a="1"/>
  <c r="D279" i="27" l="1"/>
  <c r="E279" i="27" s="1"/>
  <c r="B278" i="27"/>
  <c r="C278" i="27"/>
  <c r="A280" i="27"/>
  <c r="D280" i="27" a="1"/>
  <c r="D280" i="27" l="1"/>
  <c r="E280" i="27" s="1"/>
  <c r="B279" i="27"/>
  <c r="C279" i="27"/>
  <c r="A281" i="27"/>
  <c r="D281" i="27" a="1"/>
  <c r="D281" i="27" l="1"/>
  <c r="E281" i="27" s="1"/>
  <c r="B280" i="27"/>
  <c r="C280" i="27"/>
  <c r="A282" i="27"/>
  <c r="D282" i="27" a="1"/>
  <c r="D282" i="27" l="1"/>
  <c r="E282" i="27" s="1"/>
  <c r="B281" i="27"/>
  <c r="C281" i="27"/>
  <c r="A283" i="27"/>
  <c r="D283" i="27" a="1"/>
  <c r="D283" i="27" l="1"/>
  <c r="E283" i="27" s="1"/>
  <c r="B282" i="27"/>
  <c r="C282" i="27"/>
  <c r="A284" i="27"/>
  <c r="D284" i="27" a="1"/>
  <c r="D284" i="27" l="1"/>
  <c r="E284" i="27" s="1"/>
  <c r="C283" i="27"/>
  <c r="B283" i="27"/>
  <c r="A285" i="27"/>
  <c r="D285" i="27" a="1"/>
  <c r="D285" i="27" l="1"/>
  <c r="E285" i="27" s="1"/>
  <c r="B284" i="27"/>
  <c r="C284" i="27"/>
  <c r="A286" i="27"/>
  <c r="D286" i="27" a="1"/>
  <c r="D286" i="27" l="1"/>
  <c r="E286" i="27" s="1"/>
  <c r="B285" i="27"/>
  <c r="C285" i="27"/>
  <c r="A287" i="27"/>
  <c r="D287" i="27" a="1"/>
  <c r="D287" i="27" l="1"/>
  <c r="E287" i="27" s="1"/>
  <c r="B286" i="27"/>
  <c r="C286" i="27"/>
  <c r="A288" i="27"/>
  <c r="D288" i="27" a="1"/>
  <c r="D288" i="27" l="1"/>
  <c r="E288" i="27" s="1"/>
  <c r="B287" i="27"/>
  <c r="C287" i="27"/>
  <c r="A289" i="27"/>
  <c r="D289" i="27" a="1"/>
  <c r="D289" i="27" l="1"/>
  <c r="E289" i="27" s="1"/>
  <c r="B288" i="27"/>
  <c r="C288" i="27"/>
  <c r="A290" i="27"/>
  <c r="D290" i="27" s="1" a="1"/>
  <c r="D290" i="27" l="1"/>
  <c r="E290" i="27" s="1"/>
  <c r="B289" i="27"/>
  <c r="C289" i="27"/>
  <c r="A291" i="27"/>
  <c r="D291" i="27" a="1"/>
  <c r="D291" i="27" l="1"/>
  <c r="E291" i="27" s="1"/>
  <c r="B290" i="27"/>
  <c r="C290" i="27"/>
  <c r="A292" i="27"/>
  <c r="D292" i="27" a="1"/>
  <c r="D292" i="27" l="1"/>
  <c r="E292" i="27" s="1"/>
  <c r="C291" i="27"/>
  <c r="B291" i="27"/>
  <c r="A293" i="27"/>
  <c r="D293" i="27" a="1"/>
  <c r="D293" i="27" l="1"/>
  <c r="E293" i="27" s="1"/>
  <c r="B292" i="27"/>
  <c r="C292" i="27"/>
  <c r="A294" i="27"/>
  <c r="D294" i="27" a="1"/>
  <c r="D294" i="27" l="1"/>
  <c r="E294" i="27" s="1"/>
  <c r="B293" i="27"/>
  <c r="C293" i="27"/>
  <c r="A295" i="27"/>
  <c r="D295" i="27" a="1"/>
  <c r="D295" i="27" l="1"/>
  <c r="E295" i="27" s="1"/>
  <c r="B294" i="27"/>
  <c r="C294" i="27"/>
  <c r="A296" i="27"/>
  <c r="D296" i="27" a="1"/>
  <c r="D296" i="27" l="1"/>
  <c r="E296" i="27" s="1"/>
  <c r="B295" i="27"/>
  <c r="C295" i="27"/>
  <c r="A297" i="27"/>
  <c r="D297" i="27" a="1"/>
  <c r="D297" i="27" l="1"/>
  <c r="E297" i="27" s="1"/>
  <c r="B296" i="27"/>
  <c r="C296" i="27"/>
  <c r="A298" i="27"/>
  <c r="D298" i="27" a="1"/>
  <c r="D298" i="27" l="1"/>
  <c r="E298" i="27" s="1"/>
  <c r="B297" i="27"/>
  <c r="C297" i="27"/>
  <c r="A299" i="27"/>
  <c r="D299" i="27" a="1"/>
  <c r="D299" i="27" l="1"/>
  <c r="E299" i="27" s="1"/>
  <c r="B298" i="27"/>
  <c r="C298" i="27"/>
  <c r="A300" i="27"/>
  <c r="D300" i="27" a="1"/>
  <c r="D300" i="27" l="1"/>
  <c r="E300" i="27" s="1"/>
  <c r="C299" i="27"/>
  <c r="B299" i="27"/>
  <c r="A301" i="27"/>
  <c r="D301" i="27" s="1" a="1"/>
  <c r="D301" i="27" l="1"/>
  <c r="E301" i="27" s="1"/>
  <c r="B300" i="27"/>
  <c r="C300" i="27"/>
  <c r="A302" i="27"/>
  <c r="D302" i="27" a="1"/>
  <c r="D302" i="27" l="1"/>
  <c r="E302" i="27" s="1"/>
  <c r="B301" i="27"/>
  <c r="C301" i="27"/>
  <c r="A303" i="27"/>
  <c r="D303" i="27" a="1"/>
  <c r="D303" i="27" l="1"/>
  <c r="E303" i="27" s="1"/>
  <c r="B302" i="27"/>
  <c r="C302" i="27"/>
  <c r="A304" i="27"/>
  <c r="D304" i="27" a="1"/>
  <c r="D304" i="27" l="1"/>
  <c r="E304" i="27" s="1"/>
  <c r="B303" i="27"/>
  <c r="C303" i="27"/>
  <c r="A305" i="27"/>
  <c r="D305" i="27" a="1"/>
  <c r="D305" i="27" l="1"/>
  <c r="E305" i="27" s="1"/>
  <c r="B304" i="27"/>
  <c r="C304" i="27"/>
  <c r="A306" i="27"/>
  <c r="D306" i="27" a="1"/>
  <c r="D306" i="27" l="1"/>
  <c r="E306" i="27" s="1"/>
  <c r="B305" i="27"/>
  <c r="C305" i="27"/>
  <c r="A307" i="27"/>
  <c r="D307" i="27" s="1" a="1"/>
  <c r="D307" i="27" l="1"/>
  <c r="E307" i="27" s="1"/>
  <c r="B306" i="27"/>
  <c r="C306" i="27"/>
  <c r="A308" i="27"/>
  <c r="D308" i="27" s="1" a="1"/>
  <c r="D308" i="27" l="1"/>
  <c r="E308" i="27" s="1"/>
  <c r="C307" i="27"/>
  <c r="B307" i="27"/>
  <c r="A309" i="27"/>
  <c r="D309" i="27" a="1"/>
  <c r="D309" i="27" l="1"/>
  <c r="E309" i="27" s="1"/>
  <c r="B308" i="27"/>
  <c r="C308" i="27"/>
  <c r="A310" i="27"/>
  <c r="D310" i="27" a="1"/>
  <c r="D310" i="27" l="1"/>
  <c r="E310" i="27" s="1"/>
  <c r="B309" i="27"/>
  <c r="C309" i="27"/>
  <c r="A311" i="27"/>
  <c r="D311" i="27" a="1"/>
  <c r="D311" i="27" l="1"/>
  <c r="E311" i="27" s="1"/>
  <c r="B310" i="27"/>
  <c r="C310" i="27"/>
  <c r="A312" i="27"/>
  <c r="D312" i="27" a="1"/>
  <c r="D312" i="27" l="1"/>
  <c r="E312" i="27" s="1"/>
  <c r="B311" i="27"/>
  <c r="C311" i="27"/>
  <c r="A313" i="27"/>
  <c r="D313" i="27" a="1"/>
  <c r="D313" i="27" l="1"/>
  <c r="E313" i="27" s="1"/>
  <c r="B312" i="27"/>
  <c r="C312" i="27"/>
  <c r="A314" i="27"/>
  <c r="D314" i="27" a="1"/>
  <c r="D314" i="27" l="1"/>
  <c r="E314" i="27" s="1"/>
  <c r="B313" i="27"/>
  <c r="C313" i="27"/>
  <c r="A315" i="27"/>
  <c r="D315" i="27" s="1" a="1"/>
  <c r="D315" i="27" l="1"/>
  <c r="E315" i="27" s="1"/>
  <c r="B314" i="27"/>
  <c r="C314" i="27"/>
  <c r="A316" i="27"/>
  <c r="D316" i="27" a="1"/>
  <c r="D316" i="27" l="1"/>
  <c r="E316" i="27" s="1"/>
  <c r="C315" i="27"/>
  <c r="B315" i="27"/>
  <c r="A317" i="27"/>
  <c r="D317" i="27" a="1"/>
  <c r="D317" i="27" l="1"/>
  <c r="E317" i="27" s="1"/>
  <c r="B316" i="27"/>
  <c r="C316" i="27"/>
  <c r="A318" i="27"/>
  <c r="D318" i="27" a="1"/>
  <c r="D318" i="27" l="1"/>
  <c r="E318" i="27" s="1"/>
  <c r="B317" i="27"/>
  <c r="C317" i="27"/>
  <c r="A319" i="27"/>
  <c r="D319" i="27" a="1"/>
  <c r="D319" i="27" l="1"/>
  <c r="E319" i="27" s="1"/>
  <c r="B318" i="27"/>
  <c r="C318" i="27"/>
  <c r="A320" i="27"/>
  <c r="D320" i="27" a="1"/>
  <c r="D320" i="27" l="1"/>
  <c r="E320" i="27" s="1"/>
  <c r="B319" i="27"/>
  <c r="C319" i="27"/>
  <c r="A321" i="27"/>
  <c r="D321" i="27" a="1"/>
  <c r="D321" i="27" l="1"/>
  <c r="E321" i="27" s="1"/>
  <c r="B320" i="27"/>
  <c r="C320" i="27"/>
  <c r="A322" i="27"/>
  <c r="D322" i="27" a="1"/>
  <c r="D322" i="27" l="1"/>
  <c r="E322" i="27" s="1"/>
  <c r="B321" i="27"/>
  <c r="C321" i="27"/>
  <c r="A323" i="27"/>
  <c r="D323" i="27" s="1" a="1"/>
  <c r="D323" i="27" l="1"/>
  <c r="E323" i="27" s="1"/>
  <c r="B322" i="27"/>
  <c r="C322" i="27"/>
  <c r="A324" i="27"/>
  <c r="D324" i="27" s="1" a="1"/>
  <c r="D324" i="27" l="1"/>
  <c r="E324" i="27" s="1"/>
  <c r="C323" i="27"/>
  <c r="B323" i="27"/>
  <c r="A325" i="27"/>
  <c r="D325" i="27" a="1"/>
  <c r="D325" i="27" l="1"/>
  <c r="E325" i="27" s="1"/>
  <c r="B324" i="27"/>
  <c r="C324" i="27"/>
  <c r="A326" i="27"/>
  <c r="D326" i="27" a="1"/>
  <c r="D326" i="27" l="1"/>
  <c r="E326" i="27" s="1"/>
  <c r="B325" i="27"/>
  <c r="C325" i="27"/>
  <c r="A327" i="27"/>
  <c r="D327" i="27" a="1"/>
  <c r="D327" i="27" l="1"/>
  <c r="E327" i="27" s="1"/>
  <c r="B326" i="27"/>
  <c r="C326" i="27"/>
  <c r="A328" i="27"/>
  <c r="D328" i="27" a="1"/>
  <c r="D328" i="27" l="1"/>
  <c r="E328" i="27" s="1"/>
  <c r="B327" i="27"/>
  <c r="C327" i="27"/>
  <c r="A329" i="27"/>
  <c r="D329" i="27" a="1"/>
  <c r="D329" i="27" l="1"/>
  <c r="E329" i="27" s="1"/>
  <c r="B328" i="27"/>
  <c r="C328" i="27"/>
  <c r="A330" i="27"/>
  <c r="D330" i="27" a="1"/>
  <c r="D330" i="27" l="1"/>
  <c r="E330" i="27" s="1"/>
  <c r="B329" i="27"/>
  <c r="C329" i="27"/>
  <c r="A331" i="27"/>
  <c r="D331" i="27" a="1"/>
  <c r="D331" i="27" l="1"/>
  <c r="E331" i="27" s="1"/>
  <c r="B330" i="27"/>
  <c r="C330" i="27"/>
  <c r="A332" i="27"/>
  <c r="D332" i="27" a="1"/>
  <c r="D332" i="27" l="1"/>
  <c r="E332" i="27" s="1"/>
  <c r="C331" i="27"/>
  <c r="B331" i="27"/>
  <c r="A333" i="27"/>
  <c r="D333" i="27" a="1"/>
  <c r="D333" i="27" l="1"/>
  <c r="E333" i="27" s="1"/>
  <c r="B332" i="27"/>
  <c r="C332" i="27"/>
  <c r="A334" i="27"/>
  <c r="D334" i="27" a="1"/>
  <c r="D334" i="27" l="1"/>
  <c r="E334" i="27" s="1"/>
  <c r="B333" i="27"/>
  <c r="C333" i="27"/>
  <c r="A335" i="27"/>
  <c r="D335" i="27" a="1"/>
  <c r="D335" i="27" l="1"/>
  <c r="E335" i="27" s="1"/>
  <c r="B334" i="27"/>
  <c r="C334" i="27"/>
  <c r="A336" i="27"/>
  <c r="D336" i="27" a="1"/>
  <c r="D336" i="27" l="1"/>
  <c r="E336" i="27" s="1"/>
  <c r="B335" i="27"/>
  <c r="C335" i="27"/>
  <c r="A337" i="27"/>
  <c r="D337" i="27" a="1"/>
  <c r="D337" i="27" l="1"/>
  <c r="E337" i="27" s="1"/>
  <c r="B336" i="27"/>
  <c r="C336" i="27"/>
  <c r="A338" i="27"/>
  <c r="D338" i="27" a="1"/>
  <c r="D338" i="27" l="1"/>
  <c r="E338" i="27" s="1"/>
  <c r="B337" i="27"/>
  <c r="C337" i="27"/>
  <c r="A339" i="27"/>
  <c r="D339" i="27" a="1"/>
  <c r="D339" i="27" l="1"/>
  <c r="E339" i="27" s="1"/>
  <c r="B338" i="27"/>
  <c r="C338" i="27"/>
  <c r="A340" i="27"/>
  <c r="D340" i="27" a="1"/>
  <c r="D340" i="27" l="1"/>
  <c r="E340" i="27" s="1"/>
  <c r="C339" i="27"/>
  <c r="B339" i="27"/>
  <c r="A341" i="27"/>
  <c r="D341" i="27" a="1"/>
  <c r="D341" i="27" l="1"/>
  <c r="E341" i="27" s="1"/>
  <c r="B340" i="27"/>
  <c r="C340" i="27"/>
  <c r="A342" i="27"/>
  <c r="D342" i="27" s="1" a="1"/>
  <c r="D342" i="27" l="1"/>
  <c r="E342" i="27" s="1"/>
  <c r="B341" i="27"/>
  <c r="C341" i="27"/>
  <c r="A343" i="27"/>
  <c r="D343" i="27" a="1"/>
  <c r="D343" i="27" l="1"/>
  <c r="E343" i="27" s="1"/>
  <c r="B342" i="27"/>
  <c r="C342" i="27"/>
  <c r="A344" i="27"/>
  <c r="D344" i="27" a="1"/>
  <c r="D344" i="27" l="1"/>
  <c r="E344" i="27" s="1"/>
  <c r="C343" i="27"/>
  <c r="B343" i="27"/>
  <c r="A345" i="27"/>
  <c r="D345" i="27" a="1"/>
  <c r="D345" i="27" l="1"/>
  <c r="E345" i="27" s="1"/>
  <c r="C344" i="27"/>
  <c r="B344" i="27"/>
  <c r="A346" i="27"/>
  <c r="D346" i="27" a="1"/>
  <c r="D346" i="27" l="1"/>
  <c r="E346" i="27" s="1"/>
  <c r="B345" i="27"/>
  <c r="C345" i="27"/>
  <c r="A347" i="27"/>
  <c r="D347" i="27" a="1"/>
  <c r="D347" i="27" l="1"/>
  <c r="E347" i="27" s="1"/>
  <c r="B346" i="27"/>
  <c r="C346" i="27"/>
  <c r="A348" i="27"/>
  <c r="D348" i="27" a="1"/>
  <c r="D348" i="27" l="1"/>
  <c r="E348" i="27" s="1"/>
  <c r="B347" i="27"/>
  <c r="C347" i="27"/>
  <c r="A349" i="27"/>
  <c r="D349" i="27" a="1"/>
  <c r="D349" i="27" l="1"/>
  <c r="E349" i="27" s="1"/>
  <c r="C348" i="27"/>
  <c r="B348" i="27"/>
  <c r="A350" i="27"/>
  <c r="D350" i="27" s="1" a="1"/>
  <c r="D350" i="27" l="1"/>
  <c r="E350" i="27" s="1"/>
  <c r="B349" i="27"/>
  <c r="C349" i="27"/>
  <c r="A351" i="27"/>
  <c r="D351" i="27" s="1" a="1"/>
  <c r="D351" i="27" l="1"/>
  <c r="E351" i="27" s="1"/>
  <c r="B350" i="27"/>
  <c r="C350" i="27"/>
  <c r="A352" i="27"/>
  <c r="D352" i="27" a="1"/>
  <c r="D352" i="27" l="1"/>
  <c r="E352" i="27" s="1"/>
  <c r="B351" i="27"/>
  <c r="C351" i="27"/>
  <c r="A353" i="27"/>
  <c r="D353" i="27" s="1" a="1"/>
  <c r="D353" i="27" l="1"/>
  <c r="E353" i="27" s="1"/>
  <c r="C352" i="27"/>
  <c r="B352" i="27"/>
  <c r="A354" i="27"/>
  <c r="D354" i="27" a="1"/>
  <c r="D354" i="27" l="1"/>
  <c r="E354" i="27" s="1"/>
  <c r="B353" i="27"/>
  <c r="C353" i="27"/>
  <c r="A355" i="27"/>
  <c r="D355" i="27" a="1"/>
  <c r="D355" i="27" l="1"/>
  <c r="E355" i="27" s="1"/>
  <c r="B354" i="27"/>
  <c r="C354" i="27"/>
  <c r="A356" i="27"/>
  <c r="D356" i="27" a="1"/>
  <c r="D356" i="27" l="1"/>
  <c r="E356" i="27" s="1"/>
  <c r="B355" i="27"/>
  <c r="C355" i="27"/>
  <c r="A357" i="27"/>
  <c r="D357" i="27" a="1"/>
  <c r="D357" i="27" l="1"/>
  <c r="E357" i="27" s="1"/>
  <c r="C356" i="27"/>
  <c r="B356" i="27"/>
  <c r="A358" i="27"/>
  <c r="D358" i="27" a="1"/>
  <c r="D358" i="27" l="1"/>
  <c r="E358" i="27" s="1"/>
  <c r="B357" i="27"/>
  <c r="C357" i="27"/>
  <c r="A359" i="27"/>
  <c r="D359" i="27" a="1"/>
  <c r="D359" i="27" l="1"/>
  <c r="E359" i="27" s="1"/>
  <c r="B358" i="27"/>
  <c r="C358" i="27"/>
  <c r="A360" i="27"/>
  <c r="D360" i="27" a="1"/>
  <c r="D360" i="27" l="1"/>
  <c r="E360" i="27" s="1"/>
  <c r="B359" i="27"/>
  <c r="C359" i="27"/>
  <c r="A361" i="27"/>
  <c r="D361" i="27" a="1"/>
  <c r="D361" i="27" l="1"/>
  <c r="E361" i="27" s="1"/>
  <c r="C360" i="27"/>
  <c r="B360" i="27"/>
  <c r="A362" i="27"/>
  <c r="D362" i="27" a="1"/>
  <c r="D362" i="27" l="1"/>
  <c r="E362" i="27" s="1"/>
  <c r="B361" i="27"/>
  <c r="C361" i="27"/>
  <c r="A363" i="27"/>
  <c r="D363" i="27" a="1"/>
  <c r="D363" i="27" l="1"/>
  <c r="E363" i="27" s="1"/>
  <c r="B362" i="27"/>
  <c r="C362" i="27"/>
  <c r="A364" i="27"/>
  <c r="D364" i="27" a="1"/>
  <c r="D364" i="27" l="1"/>
  <c r="E364" i="27" s="1"/>
  <c r="B363" i="27"/>
  <c r="C363" i="27"/>
  <c r="A365" i="27"/>
  <c r="D365" i="27" a="1"/>
  <c r="D365" i="27" l="1"/>
  <c r="E365" i="27" s="1"/>
  <c r="B364" i="27"/>
  <c r="C364" i="27"/>
  <c r="A366" i="27"/>
  <c r="D366" i="27" a="1"/>
  <c r="D366" i="27" l="1"/>
  <c r="E366" i="27" s="1"/>
  <c r="B365" i="27"/>
  <c r="C365" i="27"/>
  <c r="A367" i="27"/>
  <c r="D367" i="27" a="1"/>
  <c r="D367" i="27" l="1"/>
  <c r="E367" i="27" s="1"/>
  <c r="B366" i="27"/>
  <c r="C366" i="27"/>
  <c r="A368" i="27"/>
  <c r="D368" i="27" a="1"/>
  <c r="D368" i="27" l="1"/>
  <c r="E368" i="27" s="1"/>
  <c r="B367" i="27"/>
  <c r="C367" i="27"/>
  <c r="A369" i="27"/>
  <c r="D369" i="27" a="1"/>
  <c r="D369" i="27" l="1"/>
  <c r="E369" i="27" s="1"/>
  <c r="B368" i="27"/>
  <c r="C368" i="27"/>
  <c r="A370" i="27"/>
  <c r="D370" i="27" a="1"/>
  <c r="D370" i="27" l="1"/>
  <c r="E370" i="27" s="1"/>
  <c r="B369" i="27"/>
  <c r="C369" i="27"/>
  <c r="A371" i="27"/>
  <c r="D371" i="27" a="1"/>
  <c r="D371" i="27" l="1"/>
  <c r="E371" i="27" s="1"/>
  <c r="B370" i="27"/>
  <c r="C370" i="27"/>
  <c r="A372" i="27"/>
  <c r="D372" i="27" a="1"/>
  <c r="D372" i="27" l="1"/>
  <c r="E372" i="27" s="1"/>
  <c r="B371" i="27"/>
  <c r="C371" i="27"/>
  <c r="A373" i="27"/>
  <c r="D373" i="27" s="1" a="1"/>
  <c r="D373" i="27" l="1"/>
  <c r="E373" i="27" s="1"/>
  <c r="B372" i="27"/>
  <c r="C372" i="27"/>
  <c r="A374" i="27"/>
  <c r="D374" i="27" a="1"/>
  <c r="D374" i="27" l="1"/>
  <c r="E374" i="27" s="1"/>
  <c r="B373" i="27"/>
  <c r="C373" i="27"/>
  <c r="A375" i="27"/>
  <c r="D375" i="27" a="1"/>
  <c r="D375" i="27" l="1"/>
  <c r="E375" i="27" s="1"/>
  <c r="B374" i="27"/>
  <c r="C374" i="27"/>
  <c r="A376" i="27"/>
  <c r="D376" i="27" a="1"/>
  <c r="D376" i="27" l="1"/>
  <c r="E376" i="27" s="1"/>
  <c r="B375" i="27"/>
  <c r="C375" i="27"/>
  <c r="A377" i="27"/>
  <c r="D377" i="27" a="1"/>
  <c r="D377" i="27" l="1"/>
  <c r="E377" i="27" s="1"/>
  <c r="B376" i="27"/>
  <c r="C376" i="27"/>
  <c r="A378" i="27"/>
  <c r="D378" i="27" a="1"/>
  <c r="D378" i="27" l="1"/>
  <c r="E378" i="27" s="1"/>
  <c r="B377" i="27"/>
  <c r="C377" i="27"/>
  <c r="A379" i="27"/>
  <c r="D379" i="27" a="1"/>
  <c r="D379" i="27" l="1"/>
  <c r="E379" i="27" s="1"/>
  <c r="B378" i="27"/>
  <c r="C378" i="27"/>
  <c r="A380" i="27"/>
  <c r="D380" i="27" a="1"/>
  <c r="D380" i="27" l="1"/>
  <c r="E380" i="27" s="1"/>
  <c r="B379" i="27"/>
  <c r="C379" i="27"/>
  <c r="A381" i="27"/>
  <c r="D381" i="27" s="1" a="1"/>
  <c r="D381" i="27" l="1"/>
  <c r="E381" i="27" s="1"/>
  <c r="B380" i="27"/>
  <c r="C380" i="27"/>
  <c r="A382" i="27"/>
  <c r="D382" i="27" a="1"/>
  <c r="D382" i="27" l="1"/>
  <c r="E382" i="27" s="1"/>
  <c r="B381" i="27"/>
  <c r="C381" i="27"/>
  <c r="A383" i="27"/>
  <c r="D383" i="27" a="1"/>
  <c r="D383" i="27" l="1"/>
  <c r="E383" i="27" s="1"/>
  <c r="B382" i="27"/>
  <c r="C382" i="27"/>
  <c r="A384" i="27"/>
  <c r="D384" i="27" a="1"/>
  <c r="D384" i="27" l="1"/>
  <c r="E384" i="27" s="1"/>
  <c r="B383" i="27"/>
  <c r="C383" i="27"/>
  <c r="A385" i="27"/>
  <c r="D385" i="27" a="1"/>
  <c r="D385" i="27" l="1"/>
  <c r="E385" i="27" s="1"/>
  <c r="B384" i="27"/>
  <c r="C384" i="27"/>
  <c r="A386" i="27"/>
  <c r="D386" i="27" a="1"/>
  <c r="D386" i="27" l="1"/>
  <c r="E386" i="27" s="1"/>
  <c r="B385" i="27"/>
  <c r="C385" i="27"/>
  <c r="A387" i="27"/>
  <c r="D387" i="27" a="1"/>
  <c r="D387" i="27" l="1"/>
  <c r="E387" i="27" s="1"/>
  <c r="B386" i="27"/>
  <c r="C386" i="27"/>
  <c r="A388" i="27"/>
  <c r="D388" i="27" a="1"/>
  <c r="D388" i="27" l="1"/>
  <c r="E388" i="27" s="1"/>
  <c r="B387" i="27"/>
  <c r="C387" i="27"/>
  <c r="A389" i="27"/>
  <c r="D389" i="27" a="1"/>
  <c r="D389" i="27" l="1"/>
  <c r="E389" i="27" s="1"/>
  <c r="B388" i="27"/>
  <c r="C388" i="27"/>
  <c r="A390" i="27"/>
  <c r="D390" i="27" a="1"/>
  <c r="D390" i="27" l="1"/>
  <c r="E390" i="27" s="1"/>
  <c r="B389" i="27"/>
  <c r="C389" i="27"/>
  <c r="A391" i="27"/>
  <c r="D391" i="27" a="1"/>
  <c r="D391" i="27" l="1"/>
  <c r="E391" i="27" s="1"/>
  <c r="B390" i="27"/>
  <c r="C390" i="27"/>
  <c r="A392" i="27"/>
  <c r="D392" i="27" a="1"/>
  <c r="D392" i="27" l="1"/>
  <c r="E392" i="27" s="1"/>
  <c r="B391" i="27"/>
  <c r="C391" i="27"/>
  <c r="A393" i="27"/>
  <c r="D393" i="27" a="1"/>
  <c r="D393" i="27" l="1"/>
  <c r="E393" i="27" s="1"/>
  <c r="B392" i="27"/>
  <c r="C392" i="27"/>
  <c r="A394" i="27"/>
  <c r="D394" i="27" a="1"/>
  <c r="D394" i="27" l="1"/>
  <c r="E394" i="27" s="1"/>
  <c r="B393" i="27"/>
  <c r="C393" i="27"/>
  <c r="A395" i="27"/>
  <c r="D395" i="27" s="1" a="1"/>
  <c r="D395" i="27" l="1"/>
  <c r="E395" i="27" s="1"/>
  <c r="B394" i="27"/>
  <c r="C394" i="27"/>
  <c r="A396" i="27"/>
  <c r="D396" i="27" s="1" a="1"/>
  <c r="D396" i="27" l="1"/>
  <c r="E396" i="27" s="1"/>
  <c r="B395" i="27"/>
  <c r="C395" i="27"/>
  <c r="A397" i="27"/>
  <c r="D397" i="27" a="1"/>
  <c r="D397" i="27" l="1"/>
  <c r="E397" i="27" s="1"/>
  <c r="B396" i="27"/>
  <c r="C396" i="27"/>
  <c r="A398" i="27"/>
  <c r="D398" i="27" a="1"/>
  <c r="D398" i="27" l="1"/>
  <c r="E398" i="27" s="1"/>
  <c r="B397" i="27"/>
  <c r="C397" i="27"/>
  <c r="A399" i="27"/>
  <c r="D399" i="27" a="1"/>
  <c r="D399" i="27" l="1"/>
  <c r="E399" i="27" s="1"/>
  <c r="B398" i="27"/>
  <c r="C398" i="27"/>
  <c r="A400" i="27"/>
  <c r="D400" i="27" s="1" a="1"/>
  <c r="D400" i="27" l="1"/>
  <c r="E400" i="27" s="1"/>
  <c r="B399" i="27"/>
  <c r="C399" i="27"/>
  <c r="A401" i="27"/>
  <c r="D401" i="27" a="1"/>
  <c r="D401" i="27" l="1"/>
  <c r="E401" i="27" s="1"/>
  <c r="B400" i="27"/>
  <c r="C400" i="27"/>
  <c r="A402" i="27"/>
  <c r="D402" i="27" s="1" a="1"/>
  <c r="D402" i="27" l="1"/>
  <c r="E402" i="27" s="1"/>
  <c r="B401" i="27"/>
  <c r="C401" i="27"/>
  <c r="A403" i="27"/>
  <c r="D403" i="27" a="1"/>
  <c r="D403" i="27" l="1"/>
  <c r="E403" i="27" s="1"/>
  <c r="B402" i="27"/>
  <c r="C402" i="27"/>
  <c r="A404" i="27"/>
  <c r="D404" i="27" a="1"/>
  <c r="D404" i="27" l="1"/>
  <c r="E404" i="27" s="1"/>
  <c r="B403" i="27"/>
  <c r="C403" i="27"/>
  <c r="A405" i="27"/>
  <c r="D405" i="27" a="1"/>
  <c r="D405" i="27" l="1"/>
  <c r="E405" i="27" s="1"/>
  <c r="B404" i="27"/>
  <c r="C404" i="27"/>
  <c r="A406" i="27"/>
  <c r="D406" i="27" a="1"/>
  <c r="D406" i="27" l="1"/>
  <c r="E406" i="27" s="1"/>
  <c r="B405" i="27"/>
  <c r="C405" i="27"/>
  <c r="A407" i="27"/>
  <c r="D407" i="27" a="1"/>
  <c r="D407" i="27" l="1"/>
  <c r="E407" i="27" s="1"/>
  <c r="B406" i="27"/>
  <c r="C406" i="27"/>
  <c r="A408" i="27"/>
  <c r="D408" i="27" a="1"/>
  <c r="D408" i="27" l="1"/>
  <c r="E408" i="27" s="1"/>
  <c r="B407" i="27"/>
  <c r="C407" i="27"/>
  <c r="A409" i="27"/>
  <c r="D409" i="27" a="1"/>
  <c r="D409" i="27" l="1"/>
  <c r="E409" i="27" s="1"/>
  <c r="B408" i="27"/>
  <c r="C408" i="27"/>
  <c r="A410" i="27"/>
  <c r="D410" i="27" s="1" a="1"/>
  <c r="D410" i="27" l="1"/>
  <c r="E410" i="27" s="1"/>
  <c r="B409" i="27"/>
  <c r="C409" i="27"/>
  <c r="A411" i="27"/>
  <c r="D411" i="27" s="1" a="1"/>
  <c r="D411" i="27" l="1"/>
  <c r="E411" i="27" s="1"/>
  <c r="B410" i="27"/>
  <c r="C410" i="27"/>
  <c r="A412" i="27"/>
  <c r="D412" i="27" a="1"/>
  <c r="D412" i="27" l="1"/>
  <c r="E412" i="27" s="1"/>
  <c r="B411" i="27"/>
  <c r="C411" i="27"/>
  <c r="A413" i="27"/>
  <c r="D413" i="27" a="1"/>
  <c r="D413" i="27" l="1"/>
  <c r="E413" i="27" s="1"/>
  <c r="B412" i="27"/>
  <c r="C412" i="27"/>
  <c r="A414" i="27"/>
  <c r="D414" i="27" a="1"/>
  <c r="D414" i="27" l="1"/>
  <c r="E414" i="27" s="1"/>
  <c r="B413" i="27"/>
  <c r="C413" i="27"/>
  <c r="A415" i="27"/>
  <c r="D415" i="27" a="1"/>
  <c r="D415" i="27" l="1"/>
  <c r="E415" i="27" s="1"/>
  <c r="B414" i="27"/>
  <c r="C414" i="27"/>
  <c r="A416" i="27"/>
  <c r="D416" i="27" a="1"/>
  <c r="D416" i="27" l="1"/>
  <c r="E416" i="27" s="1"/>
  <c r="B415" i="27"/>
  <c r="C415" i="27"/>
  <c r="A417" i="27"/>
  <c r="D417" i="27" a="1"/>
  <c r="D417" i="27" l="1"/>
  <c r="E417" i="27" s="1"/>
  <c r="B416" i="27"/>
  <c r="C416" i="27"/>
  <c r="A418" i="27"/>
  <c r="D418" i="27" a="1"/>
  <c r="D418" i="27" l="1"/>
  <c r="E418" i="27" s="1"/>
  <c r="B417" i="27"/>
  <c r="C417" i="27"/>
  <c r="A419" i="27"/>
  <c r="D419" i="27" a="1"/>
  <c r="D419" i="27" l="1"/>
  <c r="E419" i="27" s="1"/>
  <c r="B418" i="27"/>
  <c r="C418" i="27"/>
  <c r="A420" i="27"/>
  <c r="D420" i="27" a="1"/>
  <c r="D420" i="27" l="1"/>
  <c r="E420" i="27" s="1"/>
  <c r="B419" i="27"/>
  <c r="C419" i="27"/>
  <c r="A421" i="27"/>
  <c r="D421" i="27" a="1"/>
  <c r="D421" i="27" l="1"/>
  <c r="E421" i="27" s="1"/>
  <c r="B420" i="27"/>
  <c r="C420" i="27"/>
  <c r="A422" i="27"/>
  <c r="D422" i="27" a="1"/>
  <c r="D422" i="27" l="1"/>
  <c r="E422" i="27" s="1"/>
  <c r="B421" i="27"/>
  <c r="C421" i="27"/>
  <c r="A423" i="27"/>
  <c r="D423" i="27" s="1" a="1"/>
  <c r="D423" i="27" l="1"/>
  <c r="E423" i="27" s="1"/>
  <c r="B422" i="27"/>
  <c r="C422" i="27"/>
  <c r="A424" i="27"/>
  <c r="D424" i="27" a="1"/>
  <c r="D424" i="27" l="1"/>
  <c r="E424" i="27" s="1"/>
  <c r="B423" i="27"/>
  <c r="C423" i="27"/>
  <c r="A425" i="27"/>
  <c r="D425" i="27" a="1"/>
  <c r="D425" i="27" l="1"/>
  <c r="E425" i="27" s="1"/>
  <c r="B424" i="27"/>
  <c r="C424" i="27"/>
  <c r="A426" i="27"/>
  <c r="D426" i="27" a="1"/>
  <c r="D426" i="27" l="1"/>
  <c r="E426" i="27" s="1"/>
  <c r="B425" i="27"/>
  <c r="C425" i="27"/>
  <c r="A427" i="27"/>
  <c r="D427" i="27" s="1" a="1"/>
  <c r="D427" i="27" l="1"/>
  <c r="E427" i="27" s="1"/>
  <c r="B426" i="27"/>
  <c r="C426" i="27"/>
  <c r="A428" i="27"/>
  <c r="D428" i="27" a="1"/>
  <c r="D428" i="27" l="1"/>
  <c r="E428" i="27" s="1"/>
  <c r="B427" i="27"/>
  <c r="C427" i="27"/>
  <c r="A429" i="27"/>
  <c r="D429" i="27" a="1"/>
  <c r="D429" i="27" l="1"/>
  <c r="E429" i="27" s="1"/>
  <c r="B428" i="27"/>
  <c r="C428" i="27"/>
  <c r="A430" i="27"/>
  <c r="D430" i="27" a="1"/>
  <c r="D430" i="27" l="1"/>
  <c r="E430" i="27" s="1"/>
  <c r="B429" i="27"/>
  <c r="C429" i="27"/>
  <c r="A431" i="27"/>
  <c r="D431" i="27" a="1"/>
  <c r="D431" i="27" l="1"/>
  <c r="E431" i="27" s="1"/>
  <c r="B430" i="27"/>
  <c r="C430" i="27"/>
  <c r="A432" i="27"/>
  <c r="D432" i="27" a="1"/>
  <c r="D432" i="27" l="1"/>
  <c r="E432" i="27" s="1"/>
  <c r="B431" i="27"/>
  <c r="C431" i="27"/>
  <c r="A433" i="27"/>
  <c r="D433" i="27" a="1"/>
  <c r="D433" i="27" l="1"/>
  <c r="E433" i="27" s="1"/>
  <c r="B432" i="27"/>
  <c r="C432" i="27"/>
  <c r="A434" i="27"/>
  <c r="D434" i="27" a="1"/>
  <c r="D434" i="27" l="1"/>
  <c r="E434" i="27" s="1"/>
  <c r="B433" i="27"/>
  <c r="C433" i="27"/>
  <c r="A435" i="27"/>
  <c r="D435" i="27" a="1"/>
  <c r="D435" i="27" l="1"/>
  <c r="E435" i="27" s="1"/>
  <c r="B434" i="27"/>
  <c r="C434" i="27"/>
  <c r="A436" i="27"/>
  <c r="D436" i="27" a="1"/>
  <c r="D436" i="27" l="1"/>
  <c r="E436" i="27" s="1"/>
  <c r="B435" i="27"/>
  <c r="C435" i="27"/>
  <c r="A437" i="27"/>
  <c r="D437" i="27" a="1"/>
  <c r="D437" i="27" l="1"/>
  <c r="E437" i="27" s="1"/>
  <c r="B436" i="27"/>
  <c r="C436" i="27"/>
  <c r="A438" i="27"/>
  <c r="D438" i="27" a="1"/>
  <c r="D438" i="27" l="1"/>
  <c r="E438" i="27" s="1"/>
  <c r="B437" i="27"/>
  <c r="C437" i="27"/>
  <c r="A439" i="27"/>
  <c r="D439" i="27" a="1"/>
  <c r="D439" i="27" l="1"/>
  <c r="E439" i="27" s="1"/>
  <c r="B438" i="27"/>
  <c r="C438" i="27"/>
  <c r="A440" i="27"/>
  <c r="D440" i="27" a="1"/>
  <c r="D440" i="27" l="1"/>
  <c r="E440" i="27" s="1"/>
  <c r="B439" i="27"/>
  <c r="C439" i="27"/>
  <c r="A441" i="27"/>
  <c r="D441" i="27" a="1"/>
  <c r="D441" i="27" l="1"/>
  <c r="E441" i="27" s="1"/>
  <c r="B440" i="27"/>
  <c r="C440" i="27"/>
  <c r="A442" i="27"/>
  <c r="D442" i="27" a="1"/>
  <c r="D442" i="27" l="1"/>
  <c r="E442" i="27" s="1"/>
  <c r="B441" i="27"/>
  <c r="C441" i="27"/>
  <c r="A443" i="27"/>
  <c r="D443" i="27" a="1"/>
  <c r="D443" i="27" l="1"/>
  <c r="E443" i="27" s="1"/>
  <c r="B442" i="27"/>
  <c r="C442" i="27"/>
  <c r="A444" i="27"/>
  <c r="D444" i="27" s="1" a="1"/>
  <c r="D444" i="27" l="1"/>
  <c r="E444" i="27" s="1"/>
  <c r="B443" i="27"/>
  <c r="C443" i="27"/>
  <c r="A445" i="27"/>
  <c r="D445" i="27" a="1"/>
  <c r="D445" i="27" l="1"/>
  <c r="E445" i="27" s="1"/>
  <c r="B444" i="27"/>
  <c r="C444" i="27"/>
  <c r="A446" i="27"/>
  <c r="D446" i="27" a="1"/>
  <c r="D446" i="27" l="1"/>
  <c r="E446" i="27" s="1"/>
  <c r="B445" i="27"/>
  <c r="C445" i="27"/>
  <c r="A447" i="27"/>
  <c r="D447" i="27" a="1"/>
  <c r="D447" i="27" l="1"/>
  <c r="E447" i="27" s="1"/>
  <c r="B446" i="27"/>
  <c r="C446" i="27"/>
  <c r="A448" i="27"/>
  <c r="D448" i="27" a="1"/>
  <c r="D448" i="27" l="1"/>
  <c r="E448" i="27" s="1"/>
  <c r="B447" i="27"/>
  <c r="C447" i="27"/>
  <c r="A449" i="27"/>
  <c r="D449" i="27" a="1"/>
  <c r="D449" i="27" l="1"/>
  <c r="E449" i="27" s="1"/>
  <c r="B448" i="27"/>
  <c r="C448" i="27"/>
  <c r="A450" i="27"/>
  <c r="D450" i="27" a="1"/>
  <c r="D450" i="27" l="1"/>
  <c r="E450" i="27" s="1"/>
  <c r="B449" i="27"/>
  <c r="C449" i="27"/>
  <c r="A451" i="27"/>
  <c r="D451" i="27" a="1"/>
  <c r="D451" i="27" l="1"/>
  <c r="E451" i="27" s="1"/>
  <c r="B450" i="27"/>
  <c r="C450" i="27"/>
  <c r="A452" i="27"/>
  <c r="D452" i="27" s="1" a="1"/>
  <c r="D452" i="27" l="1"/>
  <c r="E452" i="27" s="1"/>
  <c r="B451" i="27"/>
  <c r="C451" i="27"/>
  <c r="A453" i="27"/>
  <c r="D453" i="27" a="1"/>
  <c r="D453" i="27" l="1"/>
  <c r="E453" i="27" s="1"/>
  <c r="B452" i="27"/>
  <c r="C452" i="27"/>
  <c r="A454" i="27"/>
  <c r="D454" i="27" s="1" a="1"/>
  <c r="D454" i="27" l="1"/>
  <c r="E454" i="27" s="1"/>
  <c r="B453" i="27"/>
  <c r="C453" i="27"/>
  <c r="A455" i="27"/>
  <c r="D455" i="27" a="1"/>
  <c r="D455" i="27" l="1"/>
  <c r="E455" i="27" s="1"/>
  <c r="B454" i="27"/>
  <c r="C454" i="27"/>
  <c r="A456" i="27"/>
  <c r="D456" i="27" a="1"/>
  <c r="D456" i="27" l="1"/>
  <c r="E456" i="27" s="1"/>
  <c r="B455" i="27"/>
  <c r="C455" i="27"/>
  <c r="A457" i="27"/>
  <c r="D457" i="27" a="1"/>
  <c r="D457" i="27" l="1"/>
  <c r="E457" i="27" s="1"/>
  <c r="B456" i="27"/>
  <c r="C456" i="27"/>
  <c r="A458" i="27"/>
  <c r="D458" i="27" a="1"/>
  <c r="D458" i="27" l="1"/>
  <c r="E458" i="27" s="1"/>
  <c r="B457" i="27"/>
  <c r="C457" i="27"/>
  <c r="A459" i="27"/>
  <c r="D459" i="27" a="1"/>
  <c r="D459" i="27" l="1"/>
  <c r="E459" i="27" s="1"/>
  <c r="B458" i="27"/>
  <c r="C458" i="27"/>
  <c r="A460" i="27"/>
  <c r="D460" i="27" a="1"/>
  <c r="D460" i="27" l="1"/>
  <c r="E460" i="27" s="1"/>
  <c r="B459" i="27"/>
  <c r="C459" i="27"/>
  <c r="A461" i="27"/>
  <c r="D461" i="27" a="1"/>
  <c r="D461" i="27" l="1"/>
  <c r="E461" i="27" s="1"/>
  <c r="B460" i="27"/>
  <c r="C460" i="27"/>
  <c r="A462" i="27"/>
  <c r="D462" i="27" a="1"/>
  <c r="D462" i="27" l="1"/>
  <c r="E462" i="27" s="1"/>
  <c r="B461" i="27"/>
  <c r="C461" i="27"/>
  <c r="A463" i="27"/>
  <c r="D463" i="27" a="1"/>
  <c r="D463" i="27" l="1"/>
  <c r="E463" i="27" s="1"/>
  <c r="B462" i="27"/>
  <c r="C462" i="27"/>
  <c r="A464" i="27"/>
  <c r="D464" i="27" a="1"/>
  <c r="D464" i="27" l="1"/>
  <c r="E464" i="27" s="1"/>
  <c r="B463" i="27"/>
  <c r="C463" i="27"/>
  <c r="A465" i="27"/>
  <c r="D465" i="27" a="1"/>
  <c r="D465" i="27" l="1"/>
  <c r="E465" i="27" s="1"/>
  <c r="B464" i="27"/>
  <c r="C464" i="27"/>
  <c r="A466" i="27"/>
  <c r="D466" i="27" a="1"/>
  <c r="D466" i="27" l="1"/>
  <c r="E466" i="27" s="1"/>
  <c r="B465" i="27"/>
  <c r="C465" i="27"/>
  <c r="A467" i="27"/>
  <c r="D467" i="27" a="1"/>
  <c r="D467" i="27" l="1"/>
  <c r="E467" i="27" s="1"/>
  <c r="B466" i="27"/>
  <c r="C466" i="27"/>
  <c r="A468" i="27"/>
  <c r="D468" i="27" a="1"/>
  <c r="D468" i="27" l="1"/>
  <c r="E468" i="27" s="1"/>
  <c r="B467" i="27"/>
  <c r="C467" i="27"/>
  <c r="A469" i="27"/>
  <c r="D469" i="27" s="1" a="1"/>
  <c r="D469" i="27" l="1"/>
  <c r="E469" i="27" s="1"/>
  <c r="B468" i="27"/>
  <c r="C468" i="27"/>
  <c r="A470" i="27"/>
  <c r="D470" i="27" s="1" a="1"/>
  <c r="D470" i="27" l="1"/>
  <c r="E470" i="27" s="1"/>
  <c r="B469" i="27"/>
  <c r="C469" i="27"/>
  <c r="A471" i="27"/>
  <c r="D471" i="27" a="1"/>
  <c r="D471" i="27" l="1"/>
  <c r="E471" i="27" s="1"/>
  <c r="B470" i="27"/>
  <c r="C470" i="27"/>
  <c r="A472" i="27"/>
  <c r="D472" i="27" a="1"/>
  <c r="D472" i="27" l="1"/>
  <c r="E472" i="27" s="1"/>
  <c r="B471" i="27"/>
  <c r="C471" i="27"/>
  <c r="A473" i="27"/>
  <c r="D473" i="27" a="1"/>
  <c r="D473" i="27" l="1"/>
  <c r="E473" i="27" s="1"/>
  <c r="B472" i="27"/>
  <c r="C472" i="27"/>
  <c r="A474" i="27"/>
  <c r="D474" i="27" s="1" a="1"/>
  <c r="D474" i="27" l="1"/>
  <c r="E474" i="27" s="1"/>
  <c r="B473" i="27"/>
  <c r="C473" i="27"/>
  <c r="A475" i="27"/>
  <c r="D475" i="27" a="1"/>
  <c r="D475" i="27" l="1"/>
  <c r="E475" i="27" s="1"/>
  <c r="B474" i="27"/>
  <c r="C474" i="27"/>
  <c r="A476" i="27"/>
  <c r="D476" i="27" s="1" a="1"/>
  <c r="D476" i="27" l="1"/>
  <c r="E476" i="27" s="1"/>
  <c r="B475" i="27"/>
  <c r="C475" i="27"/>
  <c r="A477" i="27"/>
  <c r="D477" i="27" a="1"/>
  <c r="D477" i="27" l="1"/>
  <c r="E477" i="27" s="1"/>
  <c r="B476" i="27"/>
  <c r="C476" i="27"/>
  <c r="A478" i="27"/>
  <c r="D478" i="27" a="1"/>
  <c r="D478" i="27" l="1"/>
  <c r="E478" i="27" s="1"/>
  <c r="B477" i="27"/>
  <c r="C477" i="27"/>
  <c r="A479" i="27"/>
  <c r="D479" i="27" a="1"/>
  <c r="D479" i="27" l="1"/>
  <c r="E479" i="27" s="1"/>
  <c r="B478" i="27"/>
  <c r="C478" i="27"/>
  <c r="A480" i="27"/>
  <c r="D480" i="27" s="1" a="1"/>
  <c r="D480" i="27" l="1"/>
  <c r="E480" i="27" s="1"/>
  <c r="B479" i="27"/>
  <c r="C479" i="27"/>
  <c r="A481" i="27"/>
  <c r="D481" i="27" a="1"/>
  <c r="D481" i="27" l="1"/>
  <c r="E481" i="27" s="1"/>
  <c r="B480" i="27"/>
  <c r="C480" i="27"/>
  <c r="A482" i="27"/>
  <c r="D482" i="27" a="1"/>
  <c r="D482" i="27" l="1"/>
  <c r="E482" i="27" s="1"/>
  <c r="B481" i="27"/>
  <c r="C481" i="27"/>
  <c r="A483" i="27"/>
  <c r="D483" i="27" a="1"/>
  <c r="D483" i="27" l="1"/>
  <c r="E483" i="27" s="1"/>
  <c r="B482" i="27"/>
  <c r="C482" i="27"/>
  <c r="A484" i="27"/>
  <c r="D484" i="27" a="1"/>
  <c r="D484" i="27" l="1"/>
  <c r="E484" i="27" s="1"/>
  <c r="B483" i="27"/>
  <c r="C483" i="27"/>
  <c r="A485" i="27"/>
  <c r="D485" i="27" s="1" a="1"/>
  <c r="D485" i="27" l="1"/>
  <c r="E485" i="27" s="1"/>
  <c r="B484" i="27"/>
  <c r="C484" i="27"/>
  <c r="A486" i="27"/>
  <c r="D486" i="27" a="1"/>
  <c r="D486" i="27" l="1"/>
  <c r="E486" i="27" s="1"/>
  <c r="B485" i="27"/>
  <c r="C485" i="27"/>
  <c r="A487" i="27"/>
  <c r="D487" i="27" a="1"/>
  <c r="D487" i="27" l="1"/>
  <c r="E487" i="27" s="1"/>
  <c r="B486" i="27"/>
  <c r="C486" i="27"/>
  <c r="A488" i="27"/>
  <c r="D488" i="27" a="1"/>
  <c r="D488" i="27" l="1"/>
  <c r="E488" i="27" s="1"/>
  <c r="B487" i="27"/>
  <c r="C487" i="27"/>
  <c r="A489" i="27"/>
  <c r="D489" i="27" s="1" a="1"/>
  <c r="D489" i="27" l="1"/>
  <c r="E489" i="27" s="1"/>
  <c r="B488" i="27"/>
  <c r="C488" i="27"/>
  <c r="A490" i="27"/>
  <c r="D490" i="27" a="1"/>
  <c r="D490" i="27" l="1"/>
  <c r="E490" i="27" s="1"/>
  <c r="B489" i="27"/>
  <c r="C489" i="27"/>
  <c r="A491" i="27"/>
  <c r="D491" i="27" s="1" a="1"/>
  <c r="D491" i="27" l="1"/>
  <c r="E491" i="27" s="1"/>
  <c r="B490" i="27"/>
  <c r="C490" i="27"/>
  <c r="A492" i="27"/>
  <c r="D492" i="27" a="1"/>
  <c r="D492" i="27" l="1"/>
  <c r="E492" i="27" s="1"/>
  <c r="B491" i="27"/>
  <c r="C491" i="27"/>
  <c r="A493" i="27"/>
  <c r="D493" i="27" a="1"/>
  <c r="D493" i="27" l="1"/>
  <c r="E493" i="27" s="1"/>
  <c r="B492" i="27"/>
  <c r="C492" i="27"/>
  <c r="A494" i="27"/>
  <c r="D494" i="27" a="1"/>
  <c r="D494" i="27" l="1"/>
  <c r="E494" i="27" s="1"/>
  <c r="B493" i="27"/>
  <c r="C493" i="27"/>
  <c r="A495" i="27"/>
  <c r="D495" i="27" a="1"/>
  <c r="D495" i="27" l="1"/>
  <c r="E495" i="27" s="1"/>
  <c r="B494" i="27"/>
  <c r="C494" i="27"/>
  <c r="A496" i="27"/>
  <c r="D496" i="27" a="1"/>
  <c r="D496" i="27" l="1"/>
  <c r="E496" i="27" s="1"/>
  <c r="B495" i="27"/>
  <c r="C495" i="27"/>
  <c r="A497" i="27"/>
  <c r="D497" i="27" a="1"/>
  <c r="D497" i="27" l="1"/>
  <c r="E497" i="27" s="1"/>
  <c r="B496" i="27"/>
  <c r="C496" i="27"/>
  <c r="A498" i="27"/>
  <c r="D498" i="27" a="1"/>
  <c r="D498" i="27" l="1"/>
  <c r="E498" i="27" s="1"/>
  <c r="B497" i="27"/>
  <c r="C497" i="27"/>
  <c r="A499" i="27"/>
  <c r="D499" i="27" a="1"/>
  <c r="D499" i="27" l="1"/>
  <c r="E499" i="27" s="1"/>
  <c r="B498" i="27"/>
  <c r="C498" i="27"/>
  <c r="A500" i="27"/>
  <c r="D500" i="27" a="1"/>
  <c r="D500" i="27" l="1"/>
  <c r="E500" i="27" s="1"/>
  <c r="B499" i="27"/>
  <c r="C499" i="27"/>
  <c r="A501" i="27"/>
  <c r="D501" i="27" a="1"/>
  <c r="D501" i="27" l="1"/>
  <c r="E501" i="27" s="1"/>
  <c r="B500" i="27"/>
  <c r="C500" i="27"/>
  <c r="A502" i="27"/>
  <c r="D502" i="27" a="1"/>
  <c r="D502" i="27" l="1"/>
  <c r="E502" i="27" s="1"/>
  <c r="B501" i="27"/>
  <c r="C501" i="27"/>
  <c r="A503" i="27"/>
  <c r="D503" i="27" a="1"/>
  <c r="D503" i="27" l="1"/>
  <c r="E503" i="27" s="1"/>
  <c r="B502" i="27"/>
  <c r="C502" i="27"/>
  <c r="A504" i="27"/>
  <c r="D504" i="27" a="1"/>
  <c r="D504" i="27" l="1"/>
  <c r="E504" i="27" s="1"/>
  <c r="B503" i="27"/>
  <c r="C503" i="27"/>
  <c r="A505" i="27"/>
  <c r="D505" i="27" a="1"/>
  <c r="D505" i="27" l="1"/>
  <c r="E505" i="27" s="1"/>
  <c r="B504" i="27"/>
  <c r="C504" i="27"/>
  <c r="A506" i="27"/>
  <c r="D506" i="27" a="1"/>
  <c r="D506" i="27" l="1"/>
  <c r="E506" i="27" s="1"/>
  <c r="B505" i="27"/>
  <c r="C505" i="27"/>
  <c r="A507" i="27"/>
  <c r="D507" i="27" a="1"/>
  <c r="D507" i="27" l="1"/>
  <c r="E507" i="27" s="1"/>
  <c r="B506" i="27"/>
  <c r="C506" i="27"/>
  <c r="A508" i="27"/>
  <c r="D508" i="27" a="1"/>
  <c r="D508" i="27" l="1"/>
  <c r="E508" i="27" s="1"/>
  <c r="B507" i="27"/>
  <c r="C507" i="27"/>
  <c r="A509" i="27"/>
  <c r="D509" i="27" a="1"/>
  <c r="D509" i="27" l="1"/>
  <c r="E509" i="27" s="1"/>
  <c r="B508" i="27"/>
  <c r="C508" i="27"/>
  <c r="A510" i="27"/>
  <c r="D510" i="27" a="1"/>
  <c r="D510" i="27" l="1"/>
  <c r="E510" i="27" s="1"/>
  <c r="B509" i="27"/>
  <c r="C509" i="27"/>
  <c r="A511" i="27"/>
  <c r="D511" i="27" a="1"/>
  <c r="D511" i="27" l="1"/>
  <c r="E511" i="27" s="1"/>
  <c r="B510" i="27"/>
  <c r="C510" i="27"/>
  <c r="A512" i="27"/>
  <c r="D512" i="27" a="1"/>
  <c r="D512" i="27" l="1"/>
  <c r="E512" i="27" s="1"/>
  <c r="C511" i="27"/>
  <c r="B511" i="27"/>
  <c r="A513" i="27"/>
  <c r="D513" i="27" s="1" a="1"/>
  <c r="D513" i="27" l="1"/>
  <c r="E513" i="27" s="1"/>
  <c r="B512" i="27"/>
  <c r="C512" i="27"/>
  <c r="A514" i="27"/>
  <c r="D514" i="27" a="1"/>
  <c r="D514" i="27" l="1"/>
  <c r="E514" i="27" s="1"/>
  <c r="B513" i="27"/>
  <c r="C513" i="27"/>
  <c r="A515" i="27"/>
  <c r="D515" i="27" a="1"/>
  <c r="D515" i="27" l="1"/>
  <c r="E515" i="27" s="1"/>
  <c r="B514" i="27"/>
  <c r="C514" i="27"/>
  <c r="A516" i="27"/>
  <c r="D516" i="27" a="1"/>
  <c r="D516" i="27" l="1"/>
  <c r="E516" i="27" s="1"/>
  <c r="B515" i="27"/>
  <c r="C515" i="27"/>
  <c r="A517" i="27"/>
  <c r="D517" i="27" a="1"/>
  <c r="D517" i="27" l="1"/>
  <c r="E517" i="27" s="1"/>
  <c r="B516" i="27"/>
  <c r="C516" i="27"/>
  <c r="A518" i="27"/>
  <c r="D518" i="27" a="1"/>
  <c r="D518" i="27" l="1"/>
  <c r="E518" i="27" s="1"/>
  <c r="B517" i="27"/>
  <c r="C517" i="27"/>
  <c r="A519" i="27"/>
  <c r="D519" i="27" a="1"/>
  <c r="D519" i="27" l="1"/>
  <c r="E519" i="27" s="1"/>
  <c r="B518" i="27"/>
  <c r="C518" i="27"/>
  <c r="A520" i="27"/>
  <c r="D520" i="27" s="1" a="1"/>
  <c r="D520" i="27" l="1"/>
  <c r="E520" i="27" s="1"/>
  <c r="B519" i="27"/>
  <c r="C519" i="27"/>
  <c r="A521" i="27"/>
  <c r="D521" i="27" s="1" a="1"/>
  <c r="D521" i="27" l="1"/>
  <c r="E521" i="27" s="1"/>
  <c r="B520" i="27"/>
  <c r="C520" i="27"/>
  <c r="A522" i="27"/>
  <c r="D522" i="27" a="1"/>
  <c r="D522" i="27" l="1"/>
  <c r="E522" i="27" s="1"/>
  <c r="B521" i="27"/>
  <c r="C521" i="27"/>
  <c r="A523" i="27"/>
  <c r="D523" i="27" a="1"/>
  <c r="D523" i="27" l="1"/>
  <c r="E523" i="27" s="1"/>
  <c r="B522" i="27"/>
  <c r="C522" i="27"/>
  <c r="A524" i="27"/>
  <c r="D524" i="27" a="1"/>
  <c r="D524" i="27" l="1"/>
  <c r="E524" i="27" s="1"/>
  <c r="B523" i="27"/>
  <c r="C523" i="27"/>
  <c r="A525" i="27"/>
  <c r="D525" i="27" a="1"/>
  <c r="D525" i="27" l="1"/>
  <c r="E525" i="27" s="1"/>
  <c r="B524" i="27"/>
  <c r="C524" i="27"/>
  <c r="A526" i="27"/>
  <c r="D526" i="27" a="1"/>
  <c r="D526" i="27" l="1"/>
  <c r="E526" i="27" s="1"/>
  <c r="B525" i="27"/>
  <c r="C525" i="27"/>
  <c r="A527" i="27"/>
  <c r="D527" i="27" a="1"/>
  <c r="D527" i="27" l="1"/>
  <c r="E527" i="27" s="1"/>
  <c r="B526" i="27"/>
  <c r="C526" i="27"/>
  <c r="A528" i="27"/>
  <c r="D528" i="27" a="1"/>
  <c r="D528" i="27" l="1"/>
  <c r="E528" i="27" s="1"/>
  <c r="B527" i="27"/>
  <c r="C527" i="27"/>
  <c r="A529" i="27"/>
  <c r="D529" i="27" a="1"/>
  <c r="D529" i="27" l="1"/>
  <c r="E529" i="27" s="1"/>
  <c r="B528" i="27"/>
  <c r="C528" i="27"/>
  <c r="A530" i="27"/>
  <c r="D530" i="27" s="1" a="1"/>
  <c r="D530" i="27" l="1"/>
  <c r="E530" i="27" s="1"/>
  <c r="B529" i="27"/>
  <c r="C529" i="27"/>
  <c r="A531" i="27"/>
  <c r="D531" i="27" a="1"/>
  <c r="D531" i="27" l="1"/>
  <c r="E531" i="27" s="1"/>
  <c r="B530" i="27"/>
  <c r="C530" i="27"/>
  <c r="A532" i="27"/>
  <c r="D532" i="27" a="1"/>
  <c r="D532" i="27" l="1"/>
  <c r="E532" i="27" s="1"/>
  <c r="B531" i="27"/>
  <c r="C531" i="27"/>
  <c r="A533" i="27"/>
  <c r="D533" i="27" a="1"/>
  <c r="D533" i="27" l="1"/>
  <c r="E533" i="27" s="1"/>
  <c r="B532" i="27"/>
  <c r="C532" i="27"/>
  <c r="A534" i="27"/>
  <c r="D534" i="27" a="1"/>
  <c r="D534" i="27" l="1"/>
  <c r="E534" i="27" s="1"/>
  <c r="B533" i="27"/>
  <c r="C533" i="27"/>
  <c r="A535" i="27"/>
  <c r="D535" i="27" a="1"/>
  <c r="D535" i="27" l="1"/>
  <c r="E535" i="27" s="1"/>
  <c r="B534" i="27"/>
  <c r="C534" i="27"/>
  <c r="A536" i="27"/>
  <c r="D536" i="27" a="1"/>
  <c r="D536" i="27" l="1"/>
  <c r="E536" i="27" s="1"/>
  <c r="B535" i="27"/>
  <c r="C535" i="27"/>
  <c r="A537" i="27"/>
  <c r="D537" i="27" a="1"/>
  <c r="D537" i="27" l="1"/>
  <c r="E537" i="27" s="1"/>
  <c r="B536" i="27"/>
  <c r="C536" i="27"/>
  <c r="A538" i="27"/>
  <c r="D538" i="27" a="1"/>
  <c r="D538" i="27" l="1"/>
  <c r="E538" i="27" s="1"/>
  <c r="B537" i="27"/>
  <c r="C537" i="27"/>
  <c r="A539" i="27"/>
  <c r="D539" i="27" a="1"/>
  <c r="D539" i="27" l="1"/>
  <c r="E539" i="27" s="1"/>
  <c r="B538" i="27"/>
  <c r="C538" i="27"/>
  <c r="A540" i="27"/>
  <c r="D540" i="27" a="1"/>
  <c r="D540" i="27" l="1"/>
  <c r="E540" i="27" s="1"/>
  <c r="B539" i="27"/>
  <c r="C539" i="27"/>
  <c r="A541" i="27"/>
  <c r="D541" i="27" a="1"/>
  <c r="D541" i="27" l="1"/>
  <c r="E541" i="27" s="1"/>
  <c r="B540" i="27"/>
  <c r="C540" i="27"/>
  <c r="A542" i="27"/>
  <c r="D542" i="27" a="1"/>
  <c r="D542" i="27" l="1"/>
  <c r="E542" i="27" s="1"/>
  <c r="B541" i="27"/>
  <c r="C541" i="27"/>
  <c r="A543" i="27"/>
  <c r="D543" i="27" a="1"/>
  <c r="D543" i="27" l="1"/>
  <c r="E543" i="27" s="1"/>
  <c r="B542" i="27"/>
  <c r="C542" i="27"/>
  <c r="A544" i="27"/>
  <c r="D544" i="27" a="1"/>
  <c r="D544" i="27" l="1"/>
  <c r="E544" i="27" s="1"/>
  <c r="C543" i="27"/>
  <c r="B543" i="27"/>
  <c r="A545" i="27"/>
  <c r="D545" i="27" s="1" a="1"/>
  <c r="D545" i="27" l="1"/>
  <c r="E545" i="27" s="1"/>
  <c r="B544" i="27"/>
  <c r="C544" i="27"/>
  <c r="A546" i="27"/>
  <c r="D546" i="27" a="1"/>
  <c r="D546" i="27" l="1"/>
  <c r="E546" i="27" s="1"/>
  <c r="B545" i="27"/>
  <c r="C545" i="27"/>
  <c r="A547" i="27"/>
  <c r="D547" i="27" a="1"/>
  <c r="D547" i="27" l="1"/>
  <c r="E547" i="27" s="1"/>
  <c r="B546" i="27"/>
  <c r="C546" i="27"/>
  <c r="A548" i="27"/>
  <c r="D548" i="27" a="1"/>
  <c r="D548" i="27" l="1"/>
  <c r="E548" i="27" s="1"/>
  <c r="B547" i="27"/>
  <c r="C547" i="27"/>
  <c r="A549" i="27"/>
  <c r="D549" i="27" a="1"/>
  <c r="D549" i="27" l="1"/>
  <c r="E549" i="27" s="1"/>
  <c r="B548" i="27"/>
  <c r="C548" i="27"/>
  <c r="A550" i="27"/>
  <c r="D550" i="27" a="1"/>
  <c r="D550" i="27" l="1"/>
  <c r="E550" i="27" s="1"/>
  <c r="B549" i="27"/>
  <c r="C549" i="27"/>
  <c r="A551" i="27"/>
  <c r="D551" i="27" a="1"/>
  <c r="D551" i="27" l="1"/>
  <c r="E551" i="27" s="1"/>
  <c r="B550" i="27"/>
  <c r="C550" i="27"/>
  <c r="A552" i="27"/>
  <c r="D552" i="27" a="1"/>
  <c r="D552" i="27" l="1"/>
  <c r="E552" i="27" s="1"/>
  <c r="B551" i="27"/>
  <c r="C551" i="27"/>
  <c r="A553" i="27"/>
  <c r="D553" i="27" a="1"/>
  <c r="D553" i="27" l="1"/>
  <c r="E553" i="27" s="1"/>
  <c r="B552" i="27"/>
  <c r="C552" i="27"/>
  <c r="A554" i="27"/>
  <c r="D554" i="27" a="1"/>
  <c r="D554" i="27" l="1"/>
  <c r="E554" i="27" s="1"/>
  <c r="B553" i="27"/>
  <c r="C553" i="27"/>
  <c r="A555" i="27"/>
  <c r="D555" i="27" a="1"/>
  <c r="D555" i="27" l="1"/>
  <c r="E555" i="27" s="1"/>
  <c r="B554" i="27"/>
  <c r="C554" i="27"/>
  <c r="A556" i="27"/>
  <c r="D556" i="27" a="1"/>
  <c r="D556" i="27" l="1"/>
  <c r="E556" i="27" s="1"/>
  <c r="B555" i="27"/>
  <c r="C555" i="27"/>
  <c r="A557" i="27"/>
  <c r="D557" i="27" a="1"/>
  <c r="D557" i="27" l="1"/>
  <c r="E557" i="27" s="1"/>
  <c r="B556" i="27"/>
  <c r="C556" i="27"/>
  <c r="A558" i="27"/>
  <c r="D558" i="27" a="1"/>
  <c r="D558" i="27" l="1"/>
  <c r="E558" i="27" s="1"/>
  <c r="B557" i="27"/>
  <c r="C557" i="27"/>
  <c r="A559" i="27"/>
  <c r="D559" i="27" a="1"/>
  <c r="D559" i="27" l="1"/>
  <c r="E559" i="27" s="1"/>
  <c r="B558" i="27"/>
  <c r="C558" i="27"/>
  <c r="A560" i="27"/>
  <c r="D560" i="27" a="1"/>
  <c r="D560" i="27" l="1"/>
  <c r="E560" i="27" s="1"/>
  <c r="B559" i="27"/>
  <c r="C559" i="27"/>
  <c r="A561" i="27"/>
  <c r="D561" i="27" a="1"/>
  <c r="D561" i="27" l="1"/>
  <c r="E561" i="27" s="1"/>
  <c r="B560" i="27"/>
  <c r="C560" i="27"/>
  <c r="A562" i="27"/>
  <c r="D562" i="27" a="1"/>
  <c r="D562" i="27" l="1"/>
  <c r="E562" i="27" s="1"/>
  <c r="B561" i="27"/>
  <c r="C561" i="27"/>
  <c r="A563" i="27"/>
  <c r="D563" i="27" a="1"/>
  <c r="D563" i="27" l="1"/>
  <c r="E563" i="27" s="1"/>
  <c r="B562" i="27"/>
  <c r="C562" i="27"/>
  <c r="A564" i="27"/>
  <c r="D564" i="27" a="1"/>
  <c r="D564" i="27" l="1"/>
  <c r="E564" i="27" s="1"/>
  <c r="B563" i="27"/>
  <c r="C563" i="27"/>
  <c r="A565" i="27"/>
  <c r="D565" i="27" s="1" a="1"/>
  <c r="D565" i="27" l="1"/>
  <c r="E565" i="27" s="1"/>
  <c r="B564" i="27"/>
  <c r="C564" i="27"/>
  <c r="A566" i="27"/>
  <c r="D566" i="27" a="1"/>
  <c r="D566" i="27" l="1"/>
  <c r="E566" i="27" s="1"/>
  <c r="B565" i="27"/>
  <c r="C565" i="27"/>
  <c r="A567" i="27"/>
  <c r="D567" i="27" s="1" a="1"/>
  <c r="D567" i="27" l="1"/>
  <c r="E567" i="27" s="1"/>
  <c r="B566" i="27"/>
  <c r="C566" i="27"/>
  <c r="A568" i="27"/>
  <c r="D568" i="27" a="1"/>
  <c r="D568" i="27" l="1"/>
  <c r="E568" i="27" s="1"/>
  <c r="B567" i="27"/>
  <c r="C567" i="27"/>
  <c r="A569" i="27"/>
  <c r="D569" i="27" a="1"/>
  <c r="D569" i="27" l="1"/>
  <c r="E569" i="27" s="1"/>
  <c r="B568" i="27"/>
  <c r="C568" i="27"/>
  <c r="A570" i="27"/>
  <c r="D570" i="27" a="1"/>
  <c r="D570" i="27" l="1"/>
  <c r="E570" i="27" s="1"/>
  <c r="B569" i="27"/>
  <c r="C569" i="27"/>
  <c r="A571" i="27"/>
  <c r="D571" i="27" a="1"/>
  <c r="D571" i="27" l="1"/>
  <c r="E571" i="27" s="1"/>
  <c r="B570" i="27"/>
  <c r="C570" i="27"/>
  <c r="A572" i="27"/>
  <c r="D572" i="27" a="1"/>
  <c r="D572" i="27" l="1"/>
  <c r="E572" i="27" s="1"/>
  <c r="B571" i="27"/>
  <c r="C571" i="27"/>
  <c r="A573" i="27"/>
  <c r="D573" i="27" a="1"/>
  <c r="D573" i="27" l="1"/>
  <c r="E573" i="27" s="1"/>
  <c r="B572" i="27"/>
  <c r="C572" i="27"/>
  <c r="A574" i="27"/>
  <c r="D574" i="27" a="1"/>
  <c r="D574" i="27" l="1"/>
  <c r="E574" i="27" s="1"/>
  <c r="B573" i="27"/>
  <c r="C573" i="27"/>
  <c r="A575" i="27"/>
  <c r="D575" i="27" a="1"/>
  <c r="D575" i="27" l="1"/>
  <c r="E575" i="27" s="1"/>
  <c r="B574" i="27"/>
  <c r="C574" i="27"/>
  <c r="A576" i="27"/>
  <c r="D576" i="27" s="1" a="1"/>
  <c r="D576" i="27" l="1"/>
  <c r="E576" i="27" s="1"/>
  <c r="B575" i="27"/>
  <c r="C575" i="27"/>
  <c r="A577" i="27"/>
  <c r="D577" i="27" a="1"/>
  <c r="D577" i="27" l="1"/>
  <c r="E577" i="27" s="1"/>
  <c r="B576" i="27"/>
  <c r="C576" i="27"/>
  <c r="A578" i="27"/>
  <c r="D578" i="27" a="1"/>
  <c r="D578" i="27" l="1"/>
  <c r="E578" i="27" s="1"/>
  <c r="B577" i="27"/>
  <c r="C577" i="27"/>
  <c r="A579" i="27"/>
  <c r="D579" i="27" a="1"/>
  <c r="D579" i="27" l="1"/>
  <c r="E579" i="27" s="1"/>
  <c r="B578" i="27"/>
  <c r="C578" i="27"/>
  <c r="A580" i="27"/>
  <c r="D580" i="27" a="1"/>
  <c r="D580" i="27" l="1"/>
  <c r="E580" i="27" s="1"/>
  <c r="B579" i="27"/>
  <c r="C579" i="27"/>
  <c r="A581" i="27"/>
  <c r="D581" i="27" a="1"/>
  <c r="D581" i="27" l="1"/>
  <c r="E581" i="27" s="1"/>
  <c r="B580" i="27"/>
  <c r="C580" i="27"/>
  <c r="A582" i="27"/>
  <c r="D582" i="27" a="1"/>
  <c r="D582" i="27" l="1"/>
  <c r="E582" i="27" s="1"/>
  <c r="B581" i="27"/>
  <c r="C581" i="27"/>
  <c r="A583" i="27"/>
  <c r="D583" i="27" a="1"/>
  <c r="D583" i="27" l="1"/>
  <c r="E583" i="27" s="1"/>
  <c r="B582" i="27"/>
  <c r="C582" i="27"/>
  <c r="A584" i="27"/>
  <c r="D584" i="27" a="1"/>
  <c r="D584" i="27" l="1"/>
  <c r="E584" i="27" s="1"/>
  <c r="B583" i="27"/>
  <c r="C583" i="27"/>
  <c r="A585" i="27"/>
  <c r="D585" i="27" a="1"/>
  <c r="D585" i="27" l="1"/>
  <c r="E585" i="27" s="1"/>
  <c r="B584" i="27"/>
  <c r="C584" i="27"/>
  <c r="A586" i="27"/>
  <c r="D586" i="27" a="1"/>
  <c r="D586" i="27" l="1"/>
  <c r="E586" i="27" s="1"/>
  <c r="B585" i="27"/>
  <c r="C585" i="27"/>
  <c r="A587" i="27"/>
  <c r="D587" i="27" a="1"/>
  <c r="D587" i="27" l="1"/>
  <c r="E587" i="27" s="1"/>
  <c r="B586" i="27"/>
  <c r="C586" i="27"/>
  <c r="A588" i="27"/>
  <c r="D588" i="27" a="1"/>
  <c r="D588" i="27" l="1"/>
  <c r="E588" i="27" s="1"/>
  <c r="B587" i="27"/>
  <c r="C587" i="27"/>
  <c r="A589" i="27"/>
  <c r="D589" i="27" s="1" a="1"/>
  <c r="D589" i="27" l="1"/>
  <c r="E589" i="27" s="1"/>
  <c r="B588" i="27"/>
  <c r="C588" i="27"/>
  <c r="A590" i="27"/>
  <c r="D590" i="27" s="1" a="1"/>
  <c r="D590" i="27" l="1"/>
  <c r="E590" i="27" s="1"/>
  <c r="B589" i="27"/>
  <c r="C589" i="27"/>
  <c r="A591" i="27"/>
  <c r="D591" i="27" s="1" a="1"/>
  <c r="D591" i="27" l="1"/>
  <c r="E591" i="27" s="1"/>
  <c r="B590" i="27"/>
  <c r="C590" i="27"/>
  <c r="A592" i="27"/>
  <c r="D592" i="27" a="1"/>
  <c r="D592" i="27" l="1"/>
  <c r="E592" i="27" s="1"/>
  <c r="B591" i="27"/>
  <c r="C591" i="27"/>
  <c r="A593" i="27"/>
  <c r="D593" i="27" a="1"/>
  <c r="D593" i="27" l="1"/>
  <c r="E593" i="27" s="1"/>
  <c r="B592" i="27"/>
  <c r="C592" i="27"/>
  <c r="A594" i="27"/>
  <c r="D594" i="27" a="1"/>
  <c r="D594" i="27" l="1"/>
  <c r="E594" i="27" s="1"/>
  <c r="B593" i="27"/>
  <c r="C593" i="27"/>
  <c r="A595" i="27"/>
  <c r="D595" i="27" a="1"/>
  <c r="D595" i="27" l="1"/>
  <c r="E595" i="27" s="1"/>
  <c r="B594" i="27"/>
  <c r="C594" i="27"/>
  <c r="A596" i="27"/>
  <c r="D596" i="27" s="1" a="1"/>
  <c r="D596" i="27" l="1"/>
  <c r="E596" i="27" s="1"/>
  <c r="B595" i="27"/>
  <c r="C595" i="27"/>
  <c r="A597" i="27"/>
  <c r="D597" i="27" a="1"/>
  <c r="D597" i="27" l="1"/>
  <c r="E597" i="27" s="1"/>
  <c r="B596" i="27"/>
  <c r="C596" i="27"/>
  <c r="A598" i="27"/>
  <c r="D598" i="27" a="1"/>
  <c r="D598" i="27" l="1"/>
  <c r="E598" i="27" s="1"/>
  <c r="B597" i="27"/>
  <c r="C597" i="27"/>
  <c r="A599" i="27"/>
  <c r="D599" i="27" a="1"/>
  <c r="D599" i="27" l="1"/>
  <c r="E599" i="27" s="1"/>
  <c r="B598" i="27"/>
  <c r="C598" i="27"/>
  <c r="A600" i="27"/>
  <c r="D600" i="27" a="1"/>
  <c r="D600" i="27" l="1"/>
  <c r="E600" i="27" s="1"/>
  <c r="B599" i="27"/>
  <c r="C599" i="27"/>
  <c r="A601" i="27"/>
  <c r="D601" i="27" a="1"/>
  <c r="D601" i="27" l="1"/>
  <c r="E601" i="27" s="1"/>
  <c r="B600" i="27"/>
  <c r="C600" i="27"/>
  <c r="A602" i="27"/>
  <c r="D602" i="27" a="1"/>
  <c r="D602" i="27" l="1"/>
  <c r="E602" i="27" s="1"/>
  <c r="B601" i="27"/>
  <c r="C601" i="27"/>
  <c r="A603" i="27"/>
  <c r="D603" i="27" a="1"/>
  <c r="D603" i="27" l="1"/>
  <c r="E603" i="27" s="1"/>
  <c r="B602" i="27"/>
  <c r="C602" i="27"/>
  <c r="A604" i="27"/>
  <c r="D604" i="27" a="1"/>
  <c r="D604" i="27" l="1"/>
  <c r="E604" i="27" s="1"/>
  <c r="B603" i="27"/>
  <c r="C603" i="27"/>
  <c r="A605" i="27"/>
  <c r="D605" i="27" a="1"/>
  <c r="D605" i="27" l="1"/>
  <c r="E605" i="27" s="1"/>
  <c r="B604" i="27"/>
  <c r="C604" i="27"/>
  <c r="A606" i="27"/>
  <c r="D606" i="27" a="1"/>
  <c r="D606" i="27" l="1"/>
  <c r="E606" i="27" s="1"/>
  <c r="B605" i="27"/>
  <c r="C605" i="27"/>
  <c r="A607" i="27"/>
  <c r="D607" i="27" a="1"/>
  <c r="D607" i="27" l="1"/>
  <c r="E607" i="27" s="1"/>
  <c r="B606" i="27"/>
  <c r="C606" i="27"/>
  <c r="A608" i="27"/>
  <c r="D608" i="27" a="1"/>
  <c r="D608" i="27" l="1"/>
  <c r="E608" i="27" s="1"/>
  <c r="B607" i="27"/>
  <c r="C607" i="27"/>
  <c r="A609" i="27"/>
  <c r="D609" i="27" a="1"/>
  <c r="D609" i="27" l="1"/>
  <c r="E609" i="27" s="1"/>
  <c r="B608" i="27"/>
  <c r="C608" i="27"/>
  <c r="A610" i="27"/>
  <c r="D610" i="27" a="1"/>
  <c r="D610" i="27" l="1"/>
  <c r="E610" i="27" s="1"/>
  <c r="B609" i="27"/>
  <c r="C609" i="27"/>
  <c r="A611" i="27"/>
  <c r="D611" i="27" a="1"/>
  <c r="D611" i="27" l="1"/>
  <c r="E611" i="27" s="1"/>
  <c r="B610" i="27"/>
  <c r="C610" i="27"/>
  <c r="A612" i="27"/>
  <c r="D612" i="27" s="1" a="1"/>
  <c r="D612" i="27" l="1"/>
  <c r="E612" i="27" s="1"/>
  <c r="B611" i="27"/>
  <c r="C611" i="27"/>
  <c r="A613" i="27"/>
  <c r="D613" i="27" a="1"/>
  <c r="D613" i="27" l="1"/>
  <c r="E613" i="27" s="1"/>
  <c r="B612" i="27"/>
  <c r="C612" i="27"/>
  <c r="A614" i="27"/>
  <c r="D614" i="27" a="1"/>
  <c r="D614" i="27" l="1"/>
  <c r="E614" i="27" s="1"/>
  <c r="B613" i="27"/>
  <c r="C613" i="27"/>
  <c r="A615" i="27"/>
  <c r="D615" i="27" a="1"/>
  <c r="D615" i="27" l="1"/>
  <c r="E615" i="27" s="1"/>
  <c r="B614" i="27"/>
  <c r="C614" i="27"/>
  <c r="A616" i="27"/>
  <c r="D616" i="27" a="1"/>
  <c r="D616" i="27" l="1"/>
  <c r="E616" i="27" s="1"/>
  <c r="B615" i="27"/>
  <c r="C615" i="27"/>
  <c r="A617" i="27"/>
  <c r="D617" i="27" s="1" a="1"/>
  <c r="D617" i="27" l="1"/>
  <c r="E617" i="27" s="1"/>
  <c r="B616" i="27"/>
  <c r="C616" i="27"/>
  <c r="A618" i="27"/>
  <c r="D618" i="27" a="1"/>
  <c r="D618" i="27" l="1"/>
  <c r="E618" i="27" s="1"/>
  <c r="B617" i="27"/>
  <c r="C617" i="27"/>
  <c r="A619" i="27"/>
  <c r="D619" i="27" a="1"/>
  <c r="D619" i="27" l="1"/>
  <c r="E619" i="27" s="1"/>
  <c r="B618" i="27"/>
  <c r="C618" i="27"/>
  <c r="A620" i="27"/>
  <c r="D620" i="27" a="1"/>
  <c r="D620" i="27" l="1"/>
  <c r="E620" i="27" s="1"/>
  <c r="B619" i="27"/>
  <c r="C619" i="27"/>
  <c r="A621" i="27"/>
  <c r="D621" i="27" a="1"/>
  <c r="D621" i="27" l="1"/>
  <c r="E621" i="27" s="1"/>
  <c r="B620" i="27"/>
  <c r="C620" i="27"/>
  <c r="A622" i="27"/>
  <c r="D622" i="27" a="1"/>
  <c r="D622" i="27" l="1"/>
  <c r="E622" i="27" s="1"/>
  <c r="B621" i="27"/>
  <c r="C621" i="27"/>
  <c r="A623" i="27"/>
  <c r="D623" i="27" a="1"/>
  <c r="D623" i="27" l="1"/>
  <c r="E623" i="27" s="1"/>
  <c r="B622" i="27"/>
  <c r="C622" i="27"/>
  <c r="A624" i="27"/>
  <c r="D624" i="27" a="1"/>
  <c r="D624" i="27" l="1"/>
  <c r="E624" i="27" s="1"/>
  <c r="B623" i="27"/>
  <c r="C623" i="27"/>
  <c r="A625" i="27"/>
  <c r="D625" i="27" a="1"/>
  <c r="D625" i="27" l="1"/>
  <c r="E625" i="27" s="1"/>
  <c r="B624" i="27"/>
  <c r="C624" i="27"/>
  <c r="A626" i="27"/>
  <c r="D626" i="27" a="1"/>
  <c r="D626" i="27" l="1"/>
  <c r="E626" i="27" s="1"/>
  <c r="B625" i="27"/>
  <c r="C625" i="27"/>
  <c r="A627" i="27"/>
  <c r="D627" i="27" a="1"/>
  <c r="D627" i="27" l="1"/>
  <c r="E627" i="27" s="1"/>
  <c r="B626" i="27"/>
  <c r="C626" i="27"/>
  <c r="A628" i="27"/>
  <c r="D628" i="27" a="1"/>
  <c r="D628" i="27" l="1"/>
  <c r="E628" i="27" s="1"/>
  <c r="B627" i="27"/>
  <c r="C627" i="27"/>
  <c r="A629" i="27"/>
  <c r="D629" i="27" a="1"/>
  <c r="D629" i="27" l="1"/>
  <c r="E629" i="27" s="1"/>
  <c r="B628" i="27"/>
  <c r="C628" i="27"/>
  <c r="A630" i="27"/>
  <c r="D630" i="27" a="1"/>
  <c r="D630" i="27" l="1"/>
  <c r="E630" i="27" s="1"/>
  <c r="B629" i="27"/>
  <c r="C629" i="27"/>
  <c r="A631" i="27"/>
  <c r="D631" i="27" a="1"/>
  <c r="D631" i="27" l="1"/>
  <c r="E631" i="27" s="1"/>
  <c r="B630" i="27"/>
  <c r="C630" i="27"/>
  <c r="A632" i="27"/>
  <c r="D632" i="27" a="1"/>
  <c r="D632" i="27" l="1"/>
  <c r="E632" i="27" s="1"/>
  <c r="B631" i="27"/>
  <c r="C631" i="27"/>
  <c r="A633" i="27"/>
  <c r="D633" i="27" a="1"/>
  <c r="D633" i="27" l="1"/>
  <c r="E633" i="27" s="1"/>
  <c r="B632" i="27"/>
  <c r="C632" i="27"/>
  <c r="A634" i="27"/>
  <c r="D634" i="27" a="1"/>
  <c r="D634" i="27" l="1"/>
  <c r="E634" i="27" s="1"/>
  <c r="B633" i="27"/>
  <c r="C633" i="27"/>
  <c r="A635" i="27"/>
  <c r="D635" i="27" a="1"/>
  <c r="D635" i="27" l="1"/>
  <c r="E635" i="27" s="1"/>
  <c r="B634" i="27"/>
  <c r="C634" i="27"/>
  <c r="A636" i="27"/>
  <c r="D636" i="27" a="1"/>
  <c r="D636" i="27" l="1"/>
  <c r="E636" i="27" s="1"/>
  <c r="B635" i="27"/>
  <c r="C635" i="27"/>
  <c r="A637" i="27"/>
  <c r="D637" i="27" a="1"/>
  <c r="D637" i="27" l="1"/>
  <c r="E637" i="27" s="1"/>
  <c r="B636" i="27"/>
  <c r="C636" i="27"/>
  <c r="A638" i="27"/>
  <c r="D638" i="27" a="1"/>
  <c r="D638" i="27" l="1"/>
  <c r="E638" i="27" s="1"/>
  <c r="B637" i="27"/>
  <c r="C637" i="27"/>
  <c r="A639" i="27"/>
  <c r="D639" i="27" a="1"/>
  <c r="D639" i="27" l="1"/>
  <c r="E639" i="27" s="1"/>
  <c r="B638" i="27"/>
  <c r="C638" i="27"/>
  <c r="A640" i="27"/>
  <c r="D640" i="27" a="1"/>
  <c r="D640" i="27" l="1"/>
  <c r="E640" i="27" s="1"/>
  <c r="B639" i="27"/>
  <c r="C639" i="27"/>
  <c r="A641" i="27"/>
  <c r="D641" i="27" a="1"/>
  <c r="D641" i="27" l="1"/>
  <c r="E641" i="27" s="1"/>
  <c r="B640" i="27"/>
  <c r="C640" i="27"/>
  <c r="A642" i="27"/>
  <c r="D642" i="27" a="1"/>
  <c r="D642" i="27" l="1"/>
  <c r="E642" i="27" s="1"/>
  <c r="B641" i="27"/>
  <c r="C641" i="27"/>
  <c r="A643" i="27"/>
  <c r="D643" i="27" a="1"/>
  <c r="D643" i="27" l="1"/>
  <c r="E643" i="27" s="1"/>
  <c r="B642" i="27"/>
  <c r="C642" i="27"/>
  <c r="A644" i="27"/>
  <c r="D644" i="27" a="1"/>
  <c r="D644" i="27" l="1"/>
  <c r="E644" i="27" s="1"/>
  <c r="B643" i="27"/>
  <c r="C643" i="27"/>
  <c r="A645" i="27"/>
  <c r="D645" i="27" a="1"/>
  <c r="D645" i="27" l="1"/>
  <c r="E645" i="27" s="1"/>
  <c r="B644" i="27"/>
  <c r="C644" i="27"/>
  <c r="A646" i="27"/>
  <c r="D646" i="27" a="1"/>
  <c r="D646" i="27" l="1"/>
  <c r="E646" i="27" s="1"/>
  <c r="B645" i="27"/>
  <c r="C645" i="27"/>
  <c r="A647" i="27"/>
  <c r="D647" i="27" a="1"/>
  <c r="D647" i="27" l="1"/>
  <c r="E647" i="27" s="1"/>
  <c r="B646" i="27"/>
  <c r="C646" i="27"/>
  <c r="A648" i="27"/>
  <c r="D648" i="27" a="1"/>
  <c r="D648" i="27" l="1"/>
  <c r="E648" i="27" s="1"/>
  <c r="B647" i="27"/>
  <c r="C647" i="27"/>
  <c r="A649" i="27"/>
  <c r="D649" i="27" a="1"/>
  <c r="D649" i="27" l="1"/>
  <c r="E649" i="27" s="1"/>
  <c r="B648" i="27"/>
  <c r="C648" i="27"/>
  <c r="A650" i="27"/>
  <c r="D650" i="27" a="1"/>
  <c r="D650" i="27" l="1"/>
  <c r="E650" i="27" s="1"/>
  <c r="B649" i="27"/>
  <c r="C649" i="27"/>
  <c r="A651" i="27"/>
  <c r="D651" i="27" a="1"/>
  <c r="D651" i="27" l="1"/>
  <c r="E651" i="27" s="1"/>
  <c r="B650" i="27"/>
  <c r="C650" i="27"/>
  <c r="A652" i="27"/>
  <c r="D652" i="27" a="1"/>
  <c r="D652" i="27" l="1"/>
  <c r="E652" i="27" s="1"/>
  <c r="B651" i="27"/>
  <c r="C651" i="27"/>
  <c r="A653" i="27"/>
  <c r="D653" i="27" a="1"/>
  <c r="D653" i="27" l="1"/>
  <c r="E653" i="27" s="1"/>
  <c r="B652" i="27"/>
  <c r="C652" i="27"/>
  <c r="A654" i="27"/>
  <c r="D654" i="27" a="1"/>
  <c r="D654" i="27" l="1"/>
  <c r="E654" i="27" s="1"/>
  <c r="B653" i="27"/>
  <c r="C653" i="27"/>
  <c r="A655" i="27"/>
  <c r="D655" i="27" a="1"/>
  <c r="D655" i="27" l="1"/>
  <c r="E655" i="27" s="1"/>
  <c r="B654" i="27"/>
  <c r="C654" i="27"/>
  <c r="A656" i="27"/>
  <c r="D656" i="27" s="1" a="1"/>
  <c r="D656" i="27" l="1"/>
  <c r="E656" i="27" s="1"/>
  <c r="B655" i="27"/>
  <c r="C655" i="27"/>
  <c r="A657" i="27"/>
  <c r="D657" i="27" a="1"/>
  <c r="D657" i="27" l="1"/>
  <c r="E657" i="27" s="1"/>
  <c r="B656" i="27"/>
  <c r="C656" i="27"/>
  <c r="A658" i="27"/>
  <c r="D658" i="27" a="1"/>
  <c r="D658" i="27" l="1"/>
  <c r="E658" i="27" s="1"/>
  <c r="B657" i="27"/>
  <c r="C657" i="27"/>
  <c r="A659" i="27"/>
  <c r="D659" i="27" a="1"/>
  <c r="D659" i="27" l="1"/>
  <c r="E659" i="27" s="1"/>
  <c r="B658" i="27"/>
  <c r="C658" i="27"/>
  <c r="A660" i="27"/>
  <c r="D660" i="27" a="1"/>
  <c r="D660" i="27" l="1"/>
  <c r="E660" i="27" s="1"/>
  <c r="B659" i="27"/>
  <c r="C659" i="27"/>
  <c r="A661" i="27"/>
  <c r="D661" i="27" a="1"/>
  <c r="D661" i="27" l="1"/>
  <c r="E661" i="27" s="1"/>
  <c r="B660" i="27"/>
  <c r="C660" i="27"/>
  <c r="A662" i="27"/>
  <c r="D662" i="27" a="1"/>
  <c r="D662" i="27" l="1"/>
  <c r="E662" i="27" s="1"/>
  <c r="B661" i="27"/>
  <c r="C661" i="27"/>
  <c r="A663" i="27"/>
  <c r="D663" i="27" a="1"/>
  <c r="D663" i="27" l="1"/>
  <c r="E663" i="27" s="1"/>
  <c r="B662" i="27"/>
  <c r="C662" i="27"/>
  <c r="A664" i="27"/>
  <c r="D664" i="27" a="1"/>
  <c r="D664" i="27" l="1"/>
  <c r="E664" i="27" s="1"/>
  <c r="B663" i="27"/>
  <c r="C663" i="27"/>
  <c r="A665" i="27"/>
  <c r="D665" i="27" a="1"/>
  <c r="D665" i="27" l="1"/>
  <c r="E665" i="27" s="1"/>
  <c r="B664" i="27"/>
  <c r="C664" i="27"/>
  <c r="A666" i="27"/>
  <c r="D666" i="27" a="1"/>
  <c r="D666" i="27" l="1"/>
  <c r="E666" i="27" s="1"/>
  <c r="B665" i="27"/>
  <c r="C665" i="27"/>
  <c r="A667" i="27"/>
  <c r="D667" i="27" a="1"/>
  <c r="D667" i="27" l="1"/>
  <c r="E667" i="27" s="1"/>
  <c r="B666" i="27"/>
  <c r="C666" i="27"/>
  <c r="A668" i="27"/>
  <c r="D668" i="27" a="1"/>
  <c r="D668" i="27" l="1"/>
  <c r="E668" i="27" s="1"/>
  <c r="B667" i="27"/>
  <c r="C667" i="27"/>
  <c r="A669" i="27"/>
  <c r="D669" i="27" a="1"/>
  <c r="D669" i="27" l="1"/>
  <c r="E669" i="27" s="1"/>
  <c r="B668" i="27"/>
  <c r="C668" i="27"/>
  <c r="A670" i="27"/>
  <c r="D670" i="27" a="1"/>
  <c r="D670" i="27" l="1"/>
  <c r="E670" i="27" s="1"/>
  <c r="B669" i="27"/>
  <c r="C669" i="27"/>
  <c r="A671" i="27"/>
  <c r="D671" i="27" a="1"/>
  <c r="D671" i="27" l="1"/>
  <c r="E671" i="27" s="1"/>
  <c r="B670" i="27"/>
  <c r="C670" i="27"/>
  <c r="A672" i="27"/>
  <c r="D672" i="27" a="1"/>
  <c r="D672" i="27" l="1"/>
  <c r="E672" i="27" s="1"/>
  <c r="B671" i="27"/>
  <c r="C671" i="27"/>
  <c r="A673" i="27"/>
  <c r="D673" i="27" a="1"/>
  <c r="D673" i="27" l="1"/>
  <c r="E673" i="27" s="1"/>
  <c r="B672" i="27"/>
  <c r="C672" i="27"/>
  <c r="A674" i="27"/>
  <c r="D674" i="27" a="1"/>
  <c r="D674" i="27" l="1"/>
  <c r="E674" i="27" s="1"/>
  <c r="B673" i="27"/>
  <c r="C673" i="27"/>
  <c r="A675" i="27"/>
  <c r="D675" i="27" a="1"/>
  <c r="D675" i="27" l="1"/>
  <c r="E675" i="27" s="1"/>
  <c r="B674" i="27"/>
  <c r="C674" i="27"/>
  <c r="A676" i="27"/>
  <c r="D676" i="27" a="1"/>
  <c r="D676" i="27" l="1"/>
  <c r="E676" i="27" s="1"/>
  <c r="B675" i="27"/>
  <c r="C675" i="27"/>
  <c r="A677" i="27"/>
  <c r="D677" i="27" a="1"/>
  <c r="D677" i="27" l="1"/>
  <c r="E677" i="27" s="1"/>
  <c r="B676" i="27"/>
  <c r="C676" i="27"/>
  <c r="A678" i="27"/>
  <c r="D678" i="27" a="1"/>
  <c r="D678" i="27" l="1"/>
  <c r="E678" i="27" s="1"/>
  <c r="B677" i="27"/>
  <c r="C677" i="27"/>
  <c r="A679" i="27"/>
  <c r="D679" i="27" a="1"/>
  <c r="D679" i="27" l="1"/>
  <c r="E679" i="27" s="1"/>
  <c r="B678" i="27"/>
  <c r="C678" i="27"/>
  <c r="A680" i="27"/>
  <c r="D680" i="27" a="1"/>
  <c r="D680" i="27" l="1"/>
  <c r="E680" i="27" s="1"/>
  <c r="B679" i="27"/>
  <c r="C679" i="27"/>
  <c r="A681" i="27"/>
  <c r="D681" i="27" a="1"/>
  <c r="D681" i="27" l="1"/>
  <c r="E681" i="27" s="1"/>
  <c r="B680" i="27"/>
  <c r="C680" i="27"/>
  <c r="A682" i="27"/>
  <c r="D682" i="27" a="1"/>
  <c r="D682" i="27" l="1"/>
  <c r="E682" i="27" s="1"/>
  <c r="B681" i="27"/>
  <c r="C681" i="27"/>
  <c r="A683" i="27"/>
  <c r="D683" i="27" a="1"/>
  <c r="D683" i="27" l="1"/>
  <c r="E683" i="27" s="1"/>
  <c r="B682" i="27"/>
  <c r="C682" i="27"/>
  <c r="A684" i="27"/>
  <c r="D684" i="27" a="1"/>
  <c r="D684" i="27" l="1"/>
  <c r="E684" i="27" s="1"/>
  <c r="B683" i="27"/>
  <c r="C683" i="27"/>
  <c r="A685" i="27"/>
  <c r="D685" i="27" a="1"/>
  <c r="D685" i="27" l="1"/>
  <c r="E685" i="27" s="1"/>
  <c r="B684" i="27"/>
  <c r="C684" i="27"/>
  <c r="A686" i="27"/>
  <c r="D686" i="27" a="1"/>
  <c r="D686" i="27" l="1"/>
  <c r="E686" i="27" s="1"/>
  <c r="B685" i="27"/>
  <c r="C685" i="27"/>
  <c r="A687" i="27"/>
  <c r="D687" i="27" a="1"/>
  <c r="D687" i="27" l="1"/>
  <c r="E687" i="27" s="1"/>
  <c r="B686" i="27"/>
  <c r="C686" i="27"/>
  <c r="A688" i="27"/>
  <c r="D688" i="27" a="1"/>
  <c r="D688" i="27" l="1"/>
  <c r="E688" i="27" s="1"/>
  <c r="B687" i="27"/>
  <c r="C687" i="27"/>
  <c r="A689" i="27"/>
  <c r="D689" i="27" a="1"/>
  <c r="D689" i="27" l="1"/>
  <c r="E689" i="27" s="1"/>
  <c r="B688" i="27"/>
  <c r="C688" i="27"/>
  <c r="A690" i="27"/>
  <c r="D690" i="27" a="1"/>
  <c r="D690" i="27" l="1"/>
  <c r="E690" i="27" s="1"/>
  <c r="B689" i="27"/>
  <c r="C689" i="27"/>
  <c r="A691" i="27"/>
  <c r="D691" i="27" a="1"/>
  <c r="D691" i="27" l="1"/>
  <c r="E691" i="27" s="1"/>
  <c r="B690" i="27"/>
  <c r="C690" i="27"/>
  <c r="A692" i="27"/>
  <c r="D692" i="27" a="1"/>
  <c r="D692" i="27" l="1"/>
  <c r="E692" i="27" s="1"/>
  <c r="B691" i="27"/>
  <c r="C691" i="27"/>
  <c r="A693" i="27"/>
  <c r="D693" i="27" a="1"/>
  <c r="D693" i="27" l="1"/>
  <c r="E693" i="27" s="1"/>
  <c r="B692" i="27"/>
  <c r="C692" i="27"/>
  <c r="A694" i="27"/>
  <c r="D694" i="27" a="1"/>
  <c r="D694" i="27" l="1"/>
  <c r="E694" i="27" s="1"/>
  <c r="B693" i="27"/>
  <c r="C693" i="27"/>
  <c r="A695" i="27"/>
  <c r="D695" i="27" a="1"/>
  <c r="D695" i="27" l="1"/>
  <c r="E695" i="27" s="1"/>
  <c r="B694" i="27"/>
  <c r="C694" i="27"/>
  <c r="A696" i="27"/>
  <c r="D696" i="27" a="1"/>
  <c r="D696" i="27" l="1"/>
  <c r="E696" i="27" s="1"/>
  <c r="B695" i="27"/>
  <c r="C695" i="27"/>
  <c r="A697" i="27"/>
  <c r="D697" i="27" a="1"/>
  <c r="D697" i="27" l="1"/>
  <c r="E697" i="27" s="1"/>
  <c r="B696" i="27"/>
  <c r="C696" i="27"/>
  <c r="A698" i="27"/>
  <c r="D698" i="27" a="1"/>
  <c r="D698" i="27" l="1"/>
  <c r="E698" i="27" s="1"/>
  <c r="B697" i="27"/>
  <c r="C697" i="27"/>
  <c r="A699" i="27"/>
  <c r="D699" i="27" a="1"/>
  <c r="D699" i="27" l="1"/>
  <c r="E699" i="27" s="1"/>
  <c r="B698" i="27"/>
  <c r="C698" i="27"/>
  <c r="A700" i="27"/>
  <c r="D700" i="27" a="1"/>
  <c r="D700" i="27" l="1"/>
  <c r="E700" i="27" s="1"/>
  <c r="B699" i="27"/>
  <c r="C699" i="27"/>
  <c r="A701" i="27"/>
  <c r="D701" i="27" a="1"/>
  <c r="D701" i="27" l="1"/>
  <c r="E701" i="27" s="1"/>
  <c r="B700" i="27"/>
  <c r="C700" i="27"/>
  <c r="A702" i="27"/>
  <c r="D702" i="27" a="1"/>
  <c r="D702" i="27" l="1"/>
  <c r="E702" i="27" s="1"/>
  <c r="B701" i="27"/>
  <c r="C701" i="27"/>
  <c r="A703" i="27"/>
  <c r="D703" i="27" a="1"/>
  <c r="D703" i="27" l="1"/>
  <c r="E703" i="27" s="1"/>
  <c r="B702" i="27"/>
  <c r="C702" i="27"/>
  <c r="A704" i="27"/>
  <c r="D704" i="27" a="1"/>
  <c r="D704" i="27" l="1"/>
  <c r="E704" i="27" s="1"/>
  <c r="B703" i="27"/>
  <c r="C703" i="27"/>
  <c r="A705" i="27"/>
  <c r="D705" i="27" a="1"/>
  <c r="D705" i="27" l="1"/>
  <c r="E705" i="27" s="1"/>
  <c r="B704" i="27"/>
  <c r="C704" i="27"/>
  <c r="A706" i="27"/>
  <c r="D706" i="27" a="1"/>
  <c r="D706" i="27" l="1"/>
  <c r="E706" i="27" s="1"/>
  <c r="B705" i="27"/>
  <c r="C705" i="27"/>
  <c r="A707" i="27"/>
  <c r="D707" i="27" a="1"/>
  <c r="D707" i="27" l="1"/>
  <c r="E707" i="27" s="1"/>
  <c r="B706" i="27"/>
  <c r="C706" i="27"/>
  <c r="A708" i="27"/>
  <c r="D708" i="27" a="1"/>
  <c r="D708" i="27" l="1"/>
  <c r="E708" i="27" s="1"/>
  <c r="B707" i="27"/>
  <c r="C707" i="27"/>
  <c r="A709" i="27"/>
  <c r="D709" i="27" a="1"/>
  <c r="D709" i="27" l="1"/>
  <c r="E709" i="27" s="1"/>
  <c r="B708" i="27"/>
  <c r="C708" i="27"/>
  <c r="A710" i="27"/>
  <c r="D710" i="27" a="1"/>
  <c r="D710" i="27" l="1"/>
  <c r="E710" i="27" s="1"/>
  <c r="B709" i="27"/>
  <c r="C709" i="27"/>
  <c r="A711" i="27"/>
  <c r="D711" i="27" a="1"/>
  <c r="D711" i="27" l="1"/>
  <c r="E711" i="27" s="1"/>
  <c r="B710" i="27"/>
  <c r="C710" i="27"/>
  <c r="A712" i="27"/>
  <c r="D712" i="27" a="1"/>
  <c r="D712" i="27" l="1"/>
  <c r="E712" i="27" s="1"/>
  <c r="B711" i="27"/>
  <c r="C711" i="27"/>
  <c r="A713" i="27"/>
  <c r="D713" i="27" a="1"/>
  <c r="D713" i="27" l="1"/>
  <c r="E713" i="27" s="1"/>
  <c r="B712" i="27"/>
  <c r="C712" i="27"/>
  <c r="A714" i="27"/>
  <c r="D714" i="27" a="1"/>
  <c r="D714" i="27" l="1"/>
  <c r="E714" i="27" s="1"/>
  <c r="B713" i="27"/>
  <c r="C713" i="27"/>
  <c r="A715" i="27"/>
  <c r="D715" i="27" a="1"/>
  <c r="D715" i="27" l="1"/>
  <c r="E715" i="27" s="1"/>
  <c r="B714" i="27"/>
  <c r="C714" i="27"/>
  <c r="A716" i="27"/>
  <c r="D716" i="27" a="1"/>
  <c r="D716" i="27" l="1"/>
  <c r="E716" i="27" s="1"/>
  <c r="B715" i="27"/>
  <c r="C715" i="27"/>
  <c r="A717" i="27"/>
  <c r="D717" i="27" a="1"/>
  <c r="D717" i="27" l="1"/>
  <c r="E717" i="27" s="1"/>
  <c r="B716" i="27"/>
  <c r="C716" i="27"/>
  <c r="A718" i="27"/>
  <c r="D718" i="27" a="1"/>
  <c r="D718" i="27" l="1"/>
  <c r="E718" i="27" s="1"/>
  <c r="B717" i="27"/>
  <c r="C717" i="27"/>
  <c r="A719" i="27"/>
  <c r="D719" i="27" a="1"/>
  <c r="D719" i="27" l="1"/>
  <c r="E719" i="27" s="1"/>
  <c r="B718" i="27"/>
  <c r="C718" i="27"/>
  <c r="A720" i="27"/>
  <c r="D720" i="27" a="1"/>
  <c r="D720" i="27" l="1"/>
  <c r="E720" i="27" s="1"/>
  <c r="B719" i="27"/>
  <c r="C719" i="27"/>
  <c r="A721" i="27"/>
  <c r="D721" i="27" a="1"/>
  <c r="D721" i="27" l="1"/>
  <c r="E721" i="27" s="1"/>
  <c r="B720" i="27"/>
  <c r="C720" i="27"/>
  <c r="A722" i="27"/>
  <c r="D722" i="27" a="1"/>
  <c r="D722" i="27" l="1"/>
  <c r="E722" i="27" s="1"/>
  <c r="B721" i="27"/>
  <c r="C721" i="27"/>
  <c r="A723" i="27"/>
  <c r="D723" i="27" a="1"/>
  <c r="D723" i="27" l="1"/>
  <c r="E723" i="27" s="1"/>
  <c r="B722" i="27"/>
  <c r="C722" i="27"/>
  <c r="A724" i="27"/>
  <c r="D724" i="27" a="1"/>
  <c r="D724" i="27" l="1"/>
  <c r="E724" i="27" s="1"/>
  <c r="B723" i="27"/>
  <c r="C723" i="27"/>
  <c r="A725" i="27"/>
  <c r="D725" i="27" a="1"/>
  <c r="D725" i="27" l="1"/>
  <c r="E725" i="27" s="1"/>
  <c r="B724" i="27"/>
  <c r="C724" i="27"/>
  <c r="A726" i="27"/>
  <c r="D726" i="27" s="1" a="1"/>
  <c r="D726" i="27" l="1"/>
  <c r="E726" i="27" s="1"/>
  <c r="B725" i="27"/>
  <c r="C725" i="27"/>
  <c r="A727" i="27"/>
  <c r="D727" i="27" a="1"/>
  <c r="D727" i="27" l="1"/>
  <c r="E727" i="27" s="1"/>
  <c r="B726" i="27"/>
  <c r="C726" i="27"/>
  <c r="A728" i="27"/>
  <c r="D728" i="27" a="1"/>
  <c r="D728" i="27" l="1"/>
  <c r="E728" i="27" s="1"/>
  <c r="B727" i="27"/>
  <c r="C727" i="27"/>
  <c r="A729" i="27"/>
  <c r="D729" i="27" a="1"/>
  <c r="D729" i="27" l="1"/>
  <c r="E729" i="27" s="1"/>
  <c r="B728" i="27"/>
  <c r="C728" i="27"/>
  <c r="A730" i="27"/>
  <c r="D730" i="27" a="1"/>
  <c r="D730" i="27" l="1"/>
  <c r="E730" i="27" s="1"/>
  <c r="B729" i="27"/>
  <c r="C729" i="27"/>
  <c r="A731" i="27"/>
  <c r="D731" i="27" a="1"/>
  <c r="D731" i="27" l="1"/>
  <c r="E731" i="27" s="1"/>
  <c r="B730" i="27"/>
  <c r="C730" i="27"/>
  <c r="A732" i="27"/>
  <c r="D732" i="27" a="1"/>
  <c r="D732" i="27" l="1"/>
  <c r="E732" i="27" s="1"/>
  <c r="B731" i="27"/>
  <c r="C731" i="27"/>
  <c r="A733" i="27"/>
  <c r="D733" i="27" a="1"/>
  <c r="D733" i="27" l="1"/>
  <c r="E733" i="27" s="1"/>
  <c r="B732" i="27"/>
  <c r="C732" i="27"/>
  <c r="A734" i="27"/>
  <c r="D734" i="27" a="1"/>
  <c r="D734" i="27" l="1"/>
  <c r="E734" i="27" s="1"/>
  <c r="B733" i="27"/>
  <c r="C733" i="27"/>
  <c r="A735" i="27"/>
  <c r="D735" i="27" a="1"/>
  <c r="D735" i="27" l="1"/>
  <c r="E735" i="27" s="1"/>
  <c r="B734" i="27"/>
  <c r="C734" i="27"/>
  <c r="A736" i="27"/>
  <c r="D736" i="27" a="1"/>
  <c r="D736" i="27" l="1"/>
  <c r="E736" i="27" s="1"/>
  <c r="C735" i="27"/>
  <c r="B735" i="27"/>
  <c r="A737" i="27"/>
  <c r="D737" i="27" a="1"/>
  <c r="D737" i="27" l="1"/>
  <c r="E737" i="27" s="1"/>
  <c r="B736" i="27"/>
  <c r="C736" i="27"/>
  <c r="A738" i="27"/>
  <c r="D738" i="27" s="1" a="1"/>
  <c r="D738" i="27" l="1"/>
  <c r="E738" i="27" s="1"/>
  <c r="B737" i="27"/>
  <c r="C737" i="27"/>
  <c r="A739" i="27"/>
  <c r="D739" i="27" a="1"/>
  <c r="D739" i="27" l="1"/>
  <c r="E739" i="27" s="1"/>
  <c r="B738" i="27"/>
  <c r="C738" i="27"/>
  <c r="A740" i="27"/>
  <c r="D740" i="27" a="1"/>
  <c r="D740" i="27" l="1"/>
  <c r="E740" i="27" s="1"/>
  <c r="B739" i="27"/>
  <c r="C739" i="27"/>
  <c r="A741" i="27"/>
  <c r="D741" i="27" a="1"/>
  <c r="D741" i="27" l="1"/>
  <c r="E741" i="27" s="1"/>
  <c r="B740" i="27"/>
  <c r="C740" i="27"/>
  <c r="A742" i="27"/>
  <c r="D742" i="27" a="1"/>
  <c r="D742" i="27" l="1"/>
  <c r="E742" i="27" s="1"/>
  <c r="B741" i="27"/>
  <c r="C741" i="27"/>
  <c r="A743" i="27"/>
  <c r="D743" i="27" a="1"/>
  <c r="D743" i="27" l="1"/>
  <c r="E743" i="27" s="1"/>
  <c r="B742" i="27"/>
  <c r="C742" i="27"/>
  <c r="A744" i="27"/>
  <c r="D744" i="27" a="1"/>
  <c r="D744" i="27" l="1"/>
  <c r="E744" i="27" s="1"/>
  <c r="B743" i="27"/>
  <c r="C743" i="27"/>
  <c r="A745" i="27"/>
  <c r="D745" i="27" a="1"/>
  <c r="D745" i="27" l="1"/>
  <c r="E745" i="27" s="1"/>
  <c r="B744" i="27"/>
  <c r="C744" i="27"/>
  <c r="A746" i="27"/>
  <c r="D746" i="27" a="1"/>
  <c r="D746" i="27" l="1"/>
  <c r="E746" i="27" s="1"/>
  <c r="B745" i="27"/>
  <c r="C745" i="27"/>
  <c r="A747" i="27"/>
  <c r="D747" i="27" a="1"/>
  <c r="D747" i="27" l="1"/>
  <c r="E747" i="27" s="1"/>
  <c r="B746" i="27"/>
  <c r="C746" i="27"/>
  <c r="A748" i="27"/>
  <c r="D748" i="27" a="1"/>
  <c r="D748" i="27" l="1"/>
  <c r="E748" i="27" s="1"/>
  <c r="B747" i="27"/>
  <c r="C747" i="27"/>
  <c r="A749" i="27"/>
  <c r="D749" i="27" a="1"/>
  <c r="D749" i="27" l="1"/>
  <c r="E749" i="27" s="1"/>
  <c r="B748" i="27"/>
  <c r="C748" i="27"/>
  <c r="A750" i="27"/>
  <c r="D750" i="27" a="1"/>
  <c r="D750" i="27" l="1"/>
  <c r="E750" i="27" s="1"/>
  <c r="B749" i="27"/>
  <c r="C749" i="27"/>
  <c r="A751" i="27"/>
  <c r="D751" i="27" a="1"/>
  <c r="D751" i="27" l="1"/>
  <c r="E751" i="27" s="1"/>
  <c r="B750" i="27"/>
  <c r="C750" i="27"/>
  <c r="A752" i="27"/>
  <c r="D752" i="27" a="1"/>
  <c r="D752" i="27" l="1"/>
  <c r="E752" i="27" s="1"/>
  <c r="B751" i="27"/>
  <c r="C751" i="27"/>
  <c r="A753" i="27"/>
  <c r="D753" i="27" a="1"/>
  <c r="D753" i="27" l="1"/>
  <c r="E753" i="27" s="1"/>
  <c r="B752" i="27"/>
  <c r="C752" i="27"/>
  <c r="A754" i="27"/>
  <c r="D754" i="27" a="1"/>
  <c r="D754" i="27" l="1"/>
  <c r="E754" i="27" s="1"/>
  <c r="B753" i="27"/>
  <c r="C753" i="27"/>
  <c r="A755" i="27"/>
  <c r="D755" i="27" a="1"/>
  <c r="D755" i="27" l="1"/>
  <c r="E755" i="27" s="1"/>
  <c r="B754" i="27"/>
  <c r="C754" i="27"/>
  <c r="A756" i="27"/>
  <c r="D756" i="27" a="1"/>
  <c r="D756" i="27" l="1"/>
  <c r="E756" i="27" s="1"/>
  <c r="B755" i="27"/>
  <c r="C755" i="27"/>
  <c r="A757" i="27"/>
  <c r="D757" i="27" a="1"/>
  <c r="D757" i="27" l="1"/>
  <c r="E757" i="27" s="1"/>
  <c r="B756" i="27"/>
  <c r="C756" i="27"/>
  <c r="A758" i="27"/>
  <c r="D758" i="27" a="1"/>
  <c r="D758" i="27" l="1"/>
  <c r="E758" i="27" s="1"/>
  <c r="B757" i="27"/>
  <c r="C757" i="27"/>
  <c r="A759" i="27"/>
  <c r="D759" i="27" a="1"/>
  <c r="D759" i="27" l="1"/>
  <c r="E759" i="27" s="1"/>
  <c r="B758" i="27"/>
  <c r="C758" i="27"/>
  <c r="A760" i="27"/>
  <c r="D760" i="27" a="1"/>
  <c r="D760" i="27" l="1"/>
  <c r="E760" i="27" s="1"/>
  <c r="B759" i="27"/>
  <c r="C759" i="27"/>
  <c r="A761" i="27"/>
  <c r="D761" i="27" a="1"/>
  <c r="D761" i="27" l="1"/>
  <c r="E761" i="27" s="1"/>
  <c r="B760" i="27"/>
  <c r="C760" i="27"/>
  <c r="A762" i="27"/>
  <c r="D762" i="27" a="1"/>
  <c r="D762" i="27" l="1"/>
  <c r="E762" i="27" s="1"/>
  <c r="B761" i="27"/>
  <c r="C761" i="27"/>
  <c r="A763" i="27"/>
  <c r="D763" i="27" a="1"/>
  <c r="D763" i="27" l="1"/>
  <c r="E763" i="27" s="1"/>
  <c r="B762" i="27"/>
  <c r="C762" i="27"/>
  <c r="A764" i="27"/>
  <c r="D764" i="27" a="1"/>
  <c r="D764" i="27" l="1"/>
  <c r="E764" i="27" s="1"/>
  <c r="B763" i="27"/>
  <c r="C763" i="27"/>
  <c r="A765" i="27"/>
  <c r="D765" i="27" a="1"/>
  <c r="D765" i="27" l="1"/>
  <c r="E765" i="27" s="1"/>
  <c r="B764" i="27"/>
  <c r="C764" i="27"/>
  <c r="A766" i="27"/>
  <c r="D766" i="27" a="1"/>
  <c r="D766" i="27" l="1"/>
  <c r="E766" i="27" s="1"/>
  <c r="B765" i="27"/>
  <c r="C765" i="27"/>
  <c r="A767" i="27"/>
  <c r="D767" i="27" a="1"/>
  <c r="D767" i="27" l="1"/>
  <c r="E767" i="27" s="1"/>
  <c r="B766" i="27"/>
  <c r="C766" i="27"/>
  <c r="A768" i="27"/>
  <c r="D768" i="27" a="1"/>
  <c r="D768" i="27" l="1"/>
  <c r="E768" i="27" s="1"/>
  <c r="C767" i="27"/>
  <c r="B767" i="27"/>
  <c r="A769" i="27"/>
  <c r="D769" i="27" a="1"/>
  <c r="D769" i="27" l="1"/>
  <c r="E769" i="27" s="1"/>
  <c r="B768" i="27"/>
  <c r="C768" i="27"/>
  <c r="A770" i="27"/>
  <c r="D770" i="27" a="1"/>
  <c r="D770" i="27" l="1"/>
  <c r="E770" i="27" s="1"/>
  <c r="B769" i="27"/>
  <c r="C769" i="27"/>
  <c r="A771" i="27"/>
  <c r="D771" i="27" a="1"/>
  <c r="D771" i="27" l="1"/>
  <c r="E771" i="27" s="1"/>
  <c r="B770" i="27"/>
  <c r="C770" i="27"/>
  <c r="A772" i="27"/>
  <c r="D772" i="27" a="1"/>
  <c r="D772" i="27" l="1"/>
  <c r="E772" i="27" s="1"/>
  <c r="B771" i="27"/>
  <c r="C771" i="27"/>
  <c r="A773" i="27"/>
  <c r="D773" i="27" a="1"/>
  <c r="D773" i="27" l="1"/>
  <c r="E773" i="27" s="1"/>
  <c r="B772" i="27"/>
  <c r="C772" i="27"/>
  <c r="A774" i="27"/>
  <c r="D774" i="27" a="1"/>
  <c r="D774" i="27" l="1"/>
  <c r="E774" i="27" s="1"/>
  <c r="B773" i="27"/>
  <c r="C773" i="27"/>
  <c r="A775" i="27"/>
  <c r="D775" i="27" a="1"/>
  <c r="D775" i="27" l="1"/>
  <c r="E775" i="27" s="1"/>
  <c r="B774" i="27"/>
  <c r="C774" i="27"/>
  <c r="A776" i="27"/>
  <c r="D776" i="27" a="1"/>
  <c r="D776" i="27" l="1"/>
  <c r="E776" i="27" s="1"/>
  <c r="B775" i="27"/>
  <c r="C775" i="27"/>
  <c r="A777" i="27"/>
  <c r="D777" i="27" a="1"/>
  <c r="D777" i="27" l="1"/>
  <c r="E777" i="27" s="1"/>
  <c r="B776" i="27"/>
  <c r="C776" i="27"/>
  <c r="A778" i="27"/>
  <c r="D778" i="27" a="1"/>
  <c r="D778" i="27" l="1"/>
  <c r="E778" i="27" s="1"/>
  <c r="B777" i="27"/>
  <c r="C777" i="27"/>
  <c r="A779" i="27"/>
  <c r="D779" i="27" a="1"/>
  <c r="D779" i="27" l="1"/>
  <c r="E779" i="27" s="1"/>
  <c r="B778" i="27"/>
  <c r="C778" i="27"/>
  <c r="A780" i="27"/>
  <c r="D780" i="27" a="1"/>
  <c r="D780" i="27" l="1"/>
  <c r="E780" i="27" s="1"/>
  <c r="B779" i="27"/>
  <c r="C779" i="27"/>
  <c r="A781" i="27"/>
  <c r="D781" i="27" a="1"/>
  <c r="D781" i="27" l="1"/>
  <c r="E781" i="27" s="1"/>
  <c r="B780" i="27"/>
  <c r="C780" i="27"/>
  <c r="A782" i="27"/>
  <c r="D782" i="27" a="1"/>
  <c r="D782" i="27" l="1"/>
  <c r="E782" i="27" s="1"/>
  <c r="B781" i="27"/>
  <c r="C781" i="27"/>
  <c r="A783" i="27"/>
  <c r="D783" i="27" a="1"/>
  <c r="D783" i="27" l="1"/>
  <c r="E783" i="27" s="1"/>
  <c r="B782" i="27"/>
  <c r="C782" i="27"/>
  <c r="A784" i="27"/>
  <c r="D784" i="27" a="1"/>
  <c r="D784" i="27" l="1"/>
  <c r="E784" i="27" s="1"/>
  <c r="C783" i="27"/>
  <c r="B783" i="27"/>
  <c r="A785" i="27"/>
  <c r="D785" i="27" a="1"/>
  <c r="D785" i="27" l="1"/>
  <c r="E785" i="27" s="1"/>
  <c r="B784" i="27"/>
  <c r="C784" i="27"/>
  <c r="A786" i="27"/>
  <c r="D786" i="27" a="1"/>
  <c r="D786" i="27" l="1"/>
  <c r="E786" i="27" s="1"/>
  <c r="B785" i="27"/>
  <c r="C785" i="27"/>
  <c r="A787" i="27"/>
  <c r="D787" i="27" a="1"/>
  <c r="D787" i="27" l="1"/>
  <c r="E787" i="27" s="1"/>
  <c r="B786" i="27"/>
  <c r="C786" i="27"/>
  <c r="A788" i="27"/>
  <c r="D788" i="27" a="1"/>
  <c r="D788" i="27" l="1"/>
  <c r="E788" i="27" s="1"/>
  <c r="B787" i="27"/>
  <c r="C787" i="27"/>
  <c r="A789" i="27"/>
  <c r="D789" i="27" a="1"/>
  <c r="D789" i="27" l="1"/>
  <c r="E789" i="27" s="1"/>
  <c r="B788" i="27"/>
  <c r="C788" i="27"/>
  <c r="A790" i="27"/>
  <c r="D790" i="27" a="1"/>
  <c r="D790" i="27" l="1"/>
  <c r="E790" i="27" s="1"/>
  <c r="B789" i="27"/>
  <c r="C789" i="27"/>
  <c r="A791" i="27"/>
  <c r="D791" i="27" s="1" a="1"/>
  <c r="D791" i="27" l="1"/>
  <c r="E791" i="27" s="1"/>
  <c r="A792" i="27"/>
  <c r="B790" i="27"/>
  <c r="C790" i="27"/>
  <c r="D792" i="27" a="1"/>
  <c r="D792" i="27" l="1"/>
  <c r="E792" i="27" s="1"/>
  <c r="A793" i="27"/>
  <c r="B791" i="27"/>
  <c r="C791" i="27"/>
  <c r="D793" i="27" a="1"/>
  <c r="D793" i="27" l="1"/>
  <c r="E793" i="27" s="1"/>
  <c r="B792" i="27"/>
  <c r="C792" i="27"/>
  <c r="A794" i="27"/>
  <c r="D794" i="27" a="1"/>
  <c r="D794" i="27" l="1"/>
  <c r="E794" i="27" s="1"/>
  <c r="C793" i="27"/>
  <c r="B793" i="27"/>
  <c r="A795" i="27"/>
  <c r="D795" i="27" a="1"/>
  <c r="D795" i="27" l="1"/>
  <c r="E795" i="27" s="1"/>
  <c r="C794" i="27"/>
  <c r="B794" i="27"/>
  <c r="A796" i="27"/>
  <c r="D796" i="27" a="1"/>
  <c r="D796" i="27" l="1"/>
  <c r="E796" i="27" s="1"/>
  <c r="B795" i="27"/>
  <c r="C795" i="27"/>
  <c r="A797" i="27"/>
  <c r="D797" i="27" a="1"/>
  <c r="D797" i="27" l="1"/>
  <c r="E797" i="27" s="1"/>
  <c r="B796" i="27"/>
  <c r="C796" i="27"/>
  <c r="A798" i="27"/>
  <c r="D798" i="27" s="1" a="1"/>
  <c r="D798" i="27" l="1"/>
  <c r="E798" i="27" s="1"/>
  <c r="B797" i="27"/>
  <c r="C797" i="27"/>
  <c r="A799" i="27"/>
  <c r="D799" i="27" a="1"/>
  <c r="D799" i="27" l="1"/>
  <c r="E799" i="27" s="1"/>
  <c r="B798" i="27"/>
  <c r="C798" i="27"/>
  <c r="A800" i="27"/>
  <c r="D800" i="27" a="1"/>
  <c r="D800" i="27" l="1"/>
  <c r="E800" i="27" s="1"/>
  <c r="C799" i="27"/>
  <c r="B799" i="27"/>
  <c r="A801" i="27"/>
  <c r="D801" i="27" a="1"/>
  <c r="D801" i="27" l="1"/>
  <c r="E801" i="27" s="1"/>
  <c r="C800" i="27"/>
  <c r="B800" i="27"/>
  <c r="A802" i="27"/>
  <c r="D802" i="27" a="1"/>
  <c r="D802" i="27" l="1"/>
  <c r="E802" i="27" s="1"/>
  <c r="B801" i="27"/>
  <c r="C801" i="27"/>
  <c r="A803" i="27"/>
  <c r="D803" i="27" a="1"/>
  <c r="D803" i="27" l="1"/>
  <c r="E803" i="27" s="1"/>
  <c r="C802" i="27"/>
  <c r="B802" i="27"/>
  <c r="A804" i="27"/>
  <c r="D804" i="27" a="1"/>
  <c r="D804" i="27" l="1"/>
  <c r="E804" i="27" s="1"/>
  <c r="C803" i="27"/>
  <c r="B803" i="27"/>
  <c r="A805" i="27"/>
  <c r="D805" i="27" a="1"/>
  <c r="D805" i="27" l="1"/>
  <c r="E805" i="27" s="1"/>
  <c r="C804" i="27"/>
  <c r="B804" i="27"/>
  <c r="A806" i="27"/>
  <c r="D806" i="27" a="1"/>
  <c r="D806" i="27" l="1"/>
  <c r="E806" i="27" s="1"/>
  <c r="C805" i="27"/>
  <c r="B805" i="27"/>
  <c r="A807" i="27"/>
  <c r="D807" i="27" a="1"/>
  <c r="D807" i="27" l="1"/>
  <c r="E807" i="27" s="1"/>
  <c r="C806" i="27"/>
  <c r="B806" i="27"/>
  <c r="A808" i="27"/>
  <c r="D808" i="27" a="1"/>
  <c r="D808" i="27" l="1"/>
  <c r="E808" i="27" s="1"/>
  <c r="B807" i="27"/>
  <c r="C807" i="27"/>
  <c r="A809" i="27"/>
  <c r="D809" i="27" a="1"/>
  <c r="D809" i="27" l="1"/>
  <c r="E809" i="27" s="1"/>
  <c r="C808" i="27"/>
  <c r="B808" i="27"/>
  <c r="A810" i="27"/>
  <c r="D810" i="27" a="1"/>
  <c r="D810" i="27" l="1"/>
  <c r="E810" i="27" s="1"/>
  <c r="B809" i="27"/>
  <c r="C809" i="27"/>
  <c r="A811" i="27"/>
  <c r="D811" i="27" a="1"/>
  <c r="D811" i="27" l="1"/>
  <c r="E811" i="27" s="1"/>
  <c r="A812" i="27"/>
  <c r="C810" i="27"/>
  <c r="B810" i="27"/>
  <c r="D812" i="27" a="1"/>
  <c r="D812" i="27" l="1"/>
  <c r="E812" i="27" s="1"/>
  <c r="C811" i="27"/>
  <c r="B811" i="27"/>
  <c r="A813" i="27"/>
  <c r="D813" i="27" a="1"/>
  <c r="D813" i="27" l="1"/>
  <c r="E813" i="27" s="1"/>
  <c r="C812" i="27"/>
  <c r="B812" i="27"/>
  <c r="A814" i="27"/>
  <c r="D814" i="27" a="1"/>
  <c r="D814" i="27" l="1"/>
  <c r="E814" i="27" s="1"/>
  <c r="C813" i="27"/>
  <c r="B813" i="27"/>
  <c r="A815" i="27"/>
  <c r="D815" i="27" a="1"/>
  <c r="D815" i="27" l="1"/>
  <c r="E815" i="27" s="1"/>
  <c r="C814" i="27"/>
  <c r="B814" i="27"/>
  <c r="A816" i="27"/>
  <c r="D816" i="27" a="1"/>
  <c r="D816" i="27" l="1"/>
  <c r="E816" i="27" s="1"/>
  <c r="B815" i="27"/>
  <c r="C815" i="27"/>
  <c r="A817" i="27"/>
  <c r="D817" i="27" a="1"/>
  <c r="D817" i="27" l="1"/>
  <c r="E817" i="27" s="1"/>
  <c r="C816" i="27"/>
  <c r="B816" i="27"/>
  <c r="A818" i="27"/>
  <c r="D818" i="27" a="1"/>
  <c r="D818" i="27" l="1"/>
  <c r="E818" i="27" s="1"/>
  <c r="B817" i="27"/>
  <c r="C817" i="27"/>
  <c r="A819" i="27"/>
  <c r="D819" i="27" a="1"/>
  <c r="D819" i="27" l="1"/>
  <c r="E819" i="27" s="1"/>
  <c r="C818" i="27"/>
  <c r="B818" i="27"/>
  <c r="A820" i="27"/>
  <c r="D820" i="27" a="1"/>
  <c r="D820" i="27" l="1"/>
  <c r="E820" i="27" s="1"/>
  <c r="B819" i="27"/>
  <c r="C819" i="27"/>
  <c r="A821" i="27"/>
  <c r="D821" i="27" s="1" a="1"/>
  <c r="D821" i="27" l="1"/>
  <c r="E821" i="27" s="1"/>
  <c r="B820" i="27"/>
  <c r="C820" i="27"/>
  <c r="A822" i="27"/>
  <c r="D822" i="27" a="1"/>
  <c r="D822" i="27" l="1"/>
  <c r="E822" i="27" s="1"/>
  <c r="A823" i="27"/>
  <c r="B821" i="27"/>
  <c r="C821" i="27"/>
  <c r="D823" i="27" a="1"/>
  <c r="D823" i="27" l="1"/>
  <c r="E823" i="27" s="1"/>
  <c r="B822" i="27"/>
  <c r="C822" i="27"/>
  <c r="A824" i="27"/>
  <c r="D824" i="27" a="1"/>
  <c r="D824" i="27" l="1"/>
  <c r="E824" i="27" s="1"/>
  <c r="B823" i="27"/>
  <c r="C823" i="27"/>
  <c r="A825" i="27"/>
  <c r="D825" i="27" a="1"/>
  <c r="D825" i="27" l="1"/>
  <c r="E825" i="27" s="1"/>
  <c r="B824" i="27"/>
  <c r="C824" i="27"/>
  <c r="A826" i="27"/>
  <c r="D826" i="27" a="1"/>
  <c r="D826" i="27" l="1"/>
  <c r="E826" i="27" s="1"/>
  <c r="C825" i="27"/>
  <c r="B825" i="27"/>
  <c r="A827" i="27"/>
  <c r="D827" i="27" a="1"/>
  <c r="D827" i="27" l="1"/>
  <c r="E827" i="27" s="1"/>
  <c r="B826" i="27"/>
  <c r="C826" i="27"/>
  <c r="A828" i="27"/>
  <c r="D828" i="27" a="1"/>
  <c r="D828" i="27" l="1"/>
  <c r="E828" i="27" s="1"/>
  <c r="C827" i="27"/>
  <c r="B827" i="27"/>
  <c r="A829" i="27"/>
  <c r="D829" i="27" a="1"/>
  <c r="D829" i="27" l="1"/>
  <c r="E829" i="27" s="1"/>
  <c r="B828" i="27"/>
  <c r="C828" i="27"/>
  <c r="A830" i="27"/>
  <c r="D830" i="27" a="1"/>
  <c r="D830" i="27" l="1"/>
  <c r="E830" i="27" s="1"/>
  <c r="B829" i="27"/>
  <c r="C829" i="27"/>
  <c r="A831" i="27"/>
  <c r="D831" i="27" s="1" a="1"/>
  <c r="D831" i="27" l="1"/>
  <c r="E831" i="27" s="1"/>
  <c r="B830" i="27"/>
  <c r="C830" i="27"/>
  <c r="A832" i="27"/>
  <c r="D832" i="27" a="1"/>
  <c r="D832" i="27" l="1"/>
  <c r="E832" i="27" s="1"/>
  <c r="B831" i="27"/>
  <c r="C831" i="27"/>
  <c r="A833" i="27"/>
  <c r="D833" i="27" a="1"/>
  <c r="D833" i="27" l="1"/>
  <c r="E833" i="27" s="1"/>
  <c r="C832" i="27"/>
  <c r="B832" i="27"/>
  <c r="A834" i="27"/>
  <c r="D834" i="27" a="1"/>
  <c r="D834" i="27" l="1"/>
  <c r="E834" i="27" s="1"/>
  <c r="C833" i="27"/>
  <c r="B833" i="27"/>
  <c r="A835" i="27"/>
  <c r="D835" i="27" a="1"/>
  <c r="D835" i="27" l="1"/>
  <c r="E835" i="27" s="1"/>
  <c r="C834" i="27"/>
  <c r="B834" i="27"/>
  <c r="A836" i="27"/>
  <c r="D836" i="27" a="1"/>
  <c r="D836" i="27" l="1"/>
  <c r="E836" i="27" s="1"/>
  <c r="B835" i="27"/>
  <c r="C835" i="27"/>
  <c r="A837" i="27"/>
  <c r="D837" i="27" s="1" a="1"/>
  <c r="D837" i="27" l="1"/>
  <c r="E837" i="27" s="1"/>
  <c r="C836" i="27"/>
  <c r="B836" i="27"/>
  <c r="A838" i="27"/>
  <c r="D838" i="27" a="1"/>
  <c r="D838" i="27" l="1"/>
  <c r="E838" i="27" s="1"/>
  <c r="B837" i="27"/>
  <c r="C837" i="27"/>
  <c r="A839" i="27"/>
  <c r="D839" i="27" a="1"/>
  <c r="D839" i="27" l="1"/>
  <c r="E839" i="27" s="1"/>
  <c r="C838" i="27"/>
  <c r="B838" i="27"/>
  <c r="A840" i="27"/>
  <c r="D840" i="27" a="1"/>
  <c r="D840" i="27" l="1"/>
  <c r="E840" i="27" s="1"/>
  <c r="C839" i="27"/>
  <c r="B839" i="27"/>
  <c r="A841" i="27"/>
  <c r="D841" i="27" a="1"/>
  <c r="D841" i="27" l="1"/>
  <c r="E841" i="27" s="1"/>
  <c r="A842" i="27"/>
  <c r="B840" i="27"/>
  <c r="C840" i="27"/>
  <c r="D842" i="27" a="1"/>
  <c r="D842" i="27" l="1"/>
  <c r="E842" i="27" s="1"/>
  <c r="B841" i="27"/>
  <c r="C841" i="27"/>
  <c r="A843" i="27"/>
  <c r="D843" i="27" a="1"/>
  <c r="D843" i="27" l="1"/>
  <c r="E843" i="27" s="1"/>
  <c r="C842" i="27"/>
  <c r="B842" i="27"/>
  <c r="A844" i="27"/>
  <c r="D844" i="27" a="1"/>
  <c r="D844" i="27" l="1"/>
  <c r="E844" i="27" s="1"/>
  <c r="B843" i="27"/>
  <c r="C843" i="27"/>
  <c r="A845" i="27"/>
  <c r="D845" i="27" a="1"/>
  <c r="D845" i="27" l="1"/>
  <c r="E845" i="27" s="1"/>
  <c r="B844" i="27"/>
  <c r="C844" i="27"/>
  <c r="A846" i="27"/>
  <c r="D846" i="27" a="1"/>
  <c r="D846" i="27" l="1"/>
  <c r="E846" i="27" s="1"/>
  <c r="C845" i="27"/>
  <c r="B845" i="27"/>
  <c r="A847" i="27"/>
  <c r="D847" i="27" a="1"/>
  <c r="D847" i="27" l="1"/>
  <c r="E847" i="27" s="1"/>
  <c r="C846" i="27"/>
  <c r="B846" i="27"/>
  <c r="A848" i="27"/>
  <c r="D848" i="27" a="1"/>
  <c r="D848" i="27" l="1"/>
  <c r="E848" i="27" s="1"/>
  <c r="B847" i="27"/>
  <c r="C847" i="27"/>
  <c r="A849" i="27"/>
  <c r="D849" i="27" a="1"/>
  <c r="D849" i="27" l="1"/>
  <c r="E849" i="27" s="1"/>
  <c r="C848" i="27"/>
  <c r="B848" i="27"/>
  <c r="A850" i="27"/>
  <c r="D850" i="27" a="1"/>
  <c r="D850" i="27" l="1"/>
  <c r="E850" i="27" s="1"/>
  <c r="C849" i="27"/>
  <c r="B849" i="27"/>
  <c r="A851" i="27"/>
  <c r="D851" i="27" a="1"/>
  <c r="D851" i="27" l="1"/>
  <c r="E851" i="27" s="1"/>
  <c r="C850" i="27"/>
  <c r="B850" i="27"/>
  <c r="A852" i="27"/>
  <c r="D852" i="27" a="1"/>
  <c r="D852" i="27" l="1"/>
  <c r="E852" i="27" s="1"/>
  <c r="B851" i="27"/>
  <c r="C851" i="27"/>
  <c r="A853" i="27"/>
  <c r="A854" i="27" s="1"/>
  <c r="A855" i="27" l="1"/>
  <c r="D854" i="27" a="1"/>
  <c r="D854" i="27" s="1"/>
  <c r="D853" i="27" a="1"/>
  <c r="D853" i="27" s="1"/>
  <c r="E853" i="27" s="1"/>
  <c r="B852" i="27"/>
  <c r="C852" i="27"/>
  <c r="B854" i="27" l="1"/>
  <c r="C854" i="27"/>
  <c r="E854" i="27"/>
  <c r="A856" i="27"/>
  <c r="D855" i="27" a="1"/>
  <c r="D855" i="27" s="1"/>
  <c r="B853" i="27"/>
  <c r="C853" i="27"/>
  <c r="C855" i="27" l="1"/>
  <c r="B855" i="27"/>
  <c r="E855" i="27"/>
  <c r="A857" i="27"/>
  <c r="D856" i="27" a="1"/>
  <c r="D856" i="27" s="1"/>
  <c r="E856" i="27" l="1"/>
  <c r="C856" i="27"/>
  <c r="B856" i="27"/>
  <c r="A858" i="27"/>
  <c r="D857" i="27" a="1"/>
  <c r="D857" i="27" s="1"/>
  <c r="B857" i="27" l="1"/>
  <c r="E857" i="27"/>
  <c r="C857" i="27"/>
  <c r="A859" i="27"/>
  <c r="D858" i="27" a="1"/>
  <c r="D858" i="27" s="1"/>
  <c r="B858" i="27" l="1"/>
  <c r="C858" i="27"/>
  <c r="E858" i="27"/>
  <c r="A860" i="27"/>
  <c r="D859" i="27" a="1"/>
  <c r="D859" i="27" s="1"/>
  <c r="B859" i="27" l="1"/>
  <c r="E859" i="27"/>
  <c r="C859" i="27"/>
  <c r="A861" i="27"/>
  <c r="D860" i="27" a="1"/>
  <c r="D860" i="27" s="1"/>
  <c r="E860" i="27" l="1"/>
  <c r="C860" i="27"/>
  <c r="B860" i="27"/>
  <c r="A862" i="27"/>
  <c r="D861" i="27" a="1"/>
  <c r="D861" i="27" s="1"/>
  <c r="A863" i="27" l="1"/>
  <c r="D862" i="27" a="1"/>
  <c r="D862" i="27" s="1"/>
  <c r="B861" i="27"/>
  <c r="E861" i="27"/>
  <c r="C861" i="27"/>
  <c r="B862" i="27" l="1"/>
  <c r="C862" i="27"/>
  <c r="E862" i="27"/>
  <c r="A864" i="27"/>
  <c r="D863" i="27" a="1"/>
  <c r="D863" i="27" s="1"/>
  <c r="A865" i="27" l="1"/>
  <c r="D864" i="27" a="1"/>
  <c r="D864" i="27" s="1"/>
  <c r="B863" i="27"/>
  <c r="E863" i="27"/>
  <c r="C863" i="27"/>
  <c r="E864" i="27" l="1"/>
  <c r="B864" i="27"/>
  <c r="C864" i="27"/>
  <c r="A866" i="27"/>
  <c r="D865" i="27" a="1"/>
  <c r="D865" i="27" s="1"/>
  <c r="A867" i="27" l="1"/>
  <c r="D866" i="27" a="1"/>
  <c r="D866" i="27" s="1"/>
  <c r="E865" i="27"/>
  <c r="B865" i="27"/>
  <c r="C865" i="27"/>
  <c r="E866" i="27" l="1"/>
  <c r="B866" i="27"/>
  <c r="C866" i="27"/>
  <c r="A868" i="27"/>
  <c r="D867" i="27" a="1"/>
  <c r="D867" i="27" s="1"/>
  <c r="A869" i="27" l="1"/>
  <c r="D868" i="27" a="1"/>
  <c r="D868" i="27" s="1"/>
  <c r="E867" i="27"/>
  <c r="C867" i="27"/>
  <c r="B867" i="27"/>
  <c r="E868" i="27" l="1"/>
  <c r="B868" i="27"/>
  <c r="C868" i="27"/>
  <c r="A870" i="27"/>
  <c r="D869" i="27" a="1"/>
  <c r="D869" i="27" s="1"/>
  <c r="A871" i="27" l="1"/>
  <c r="D870" i="27" a="1"/>
  <c r="D870" i="27" s="1"/>
  <c r="B869" i="27"/>
  <c r="C869" i="27"/>
  <c r="E869" i="27"/>
  <c r="C870" i="27" l="1"/>
  <c r="E870" i="27"/>
  <c r="B870" i="27"/>
  <c r="A872" i="27"/>
  <c r="D871" i="27" a="1"/>
  <c r="D871" i="27" s="1"/>
  <c r="A873" i="27" l="1"/>
  <c r="D872" i="27" a="1"/>
  <c r="D872" i="27" s="1"/>
  <c r="E871" i="27"/>
  <c r="C871" i="27"/>
  <c r="B871" i="27"/>
  <c r="E872" i="27" l="1"/>
  <c r="B872" i="27"/>
  <c r="C872" i="27"/>
  <c r="A874" i="27"/>
  <c r="D873" i="27" a="1"/>
  <c r="D873" i="27" s="1"/>
  <c r="A875" i="27" l="1"/>
  <c r="D874" i="27" a="1"/>
  <c r="D874" i="27" s="1"/>
  <c r="C873" i="27"/>
  <c r="E873" i="27"/>
  <c r="B873" i="27"/>
  <c r="B874" i="27" l="1"/>
  <c r="C874" i="27"/>
  <c r="E874" i="27"/>
  <c r="A876" i="27"/>
  <c r="D875" i="27" a="1"/>
  <c r="D875" i="27" s="1"/>
  <c r="E875" i="27" l="1"/>
  <c r="C875" i="27"/>
  <c r="B875" i="27"/>
  <c r="A877" i="27"/>
  <c r="D876" i="27" a="1"/>
  <c r="D876" i="27" s="1"/>
  <c r="E876" i="27" l="1"/>
  <c r="C876" i="27"/>
  <c r="B876" i="27"/>
  <c r="D877" i="27" a="1"/>
  <c r="D877" i="27" s="1"/>
  <c r="A878" i="27"/>
  <c r="A879" i="27" l="1"/>
  <c r="D878" i="27" a="1"/>
  <c r="D878" i="27" s="1"/>
  <c r="C877" i="27"/>
  <c r="B877" i="27"/>
  <c r="E877" i="27"/>
  <c r="C878" i="27" l="1"/>
  <c r="E878" i="27"/>
  <c r="B878" i="27"/>
  <c r="A880" i="27"/>
  <c r="D879" i="27" a="1"/>
  <c r="D879" i="27" s="1"/>
  <c r="E879" i="27" l="1"/>
  <c r="B879" i="27"/>
  <c r="C879" i="27"/>
  <c r="A881" i="27"/>
  <c r="D880" i="27" a="1"/>
  <c r="D880" i="27" s="1"/>
  <c r="E880" i="27" l="1"/>
  <c r="C880" i="27"/>
  <c r="B880" i="27"/>
  <c r="A882" i="27"/>
  <c r="D881" i="27" a="1"/>
  <c r="D881" i="27" s="1"/>
  <c r="C881" i="27" l="1"/>
  <c r="E881" i="27"/>
  <c r="B881" i="27"/>
  <c r="A883" i="27"/>
  <c r="D882" i="27" a="1"/>
  <c r="D882" i="27" s="1"/>
  <c r="B882" i="27" l="1"/>
  <c r="E882" i="27"/>
  <c r="C882" i="27"/>
  <c r="A884" i="27"/>
  <c r="D883" i="27" a="1"/>
  <c r="D883" i="27" s="1"/>
  <c r="E883" i="27" l="1"/>
  <c r="B883" i="27"/>
  <c r="C883" i="27"/>
  <c r="A885" i="27"/>
  <c r="D884" i="27" a="1"/>
  <c r="D884" i="27" s="1"/>
  <c r="E884" i="27" l="1"/>
  <c r="C884" i="27"/>
  <c r="B884" i="27"/>
  <c r="A886" i="27"/>
  <c r="D885" i="27" a="1"/>
  <c r="D885" i="27" s="1"/>
  <c r="C885" i="27" l="1"/>
  <c r="B885" i="27"/>
  <c r="E885" i="27"/>
  <c r="A887" i="27"/>
  <c r="D886" i="27" a="1"/>
  <c r="D886" i="27" s="1"/>
  <c r="A888" i="27" l="1"/>
  <c r="D887" i="27" a="1"/>
  <c r="D887" i="27" s="1"/>
  <c r="C886" i="27"/>
  <c r="E886" i="27"/>
  <c r="B886" i="27"/>
  <c r="E887" i="27" l="1"/>
  <c r="C887" i="27"/>
  <c r="B887" i="27"/>
  <c r="A889" i="27"/>
  <c r="D888" i="27" a="1"/>
  <c r="D888" i="27" s="1"/>
  <c r="A890" i="27" l="1"/>
  <c r="D889" i="27" a="1"/>
  <c r="D889" i="27" s="1"/>
  <c r="E888" i="27"/>
  <c r="B888" i="27"/>
  <c r="C888" i="27"/>
  <c r="C889" i="27" l="1"/>
  <c r="E889" i="27"/>
  <c r="B889" i="27"/>
  <c r="A891" i="27"/>
  <c r="D890" i="27" a="1"/>
  <c r="D890" i="27" s="1"/>
  <c r="B890" i="27" l="1"/>
  <c r="C890" i="27"/>
  <c r="E890" i="27"/>
  <c r="A892" i="27"/>
  <c r="D891" i="27" a="1"/>
  <c r="D891" i="27" s="1"/>
  <c r="E891" i="27" l="1"/>
  <c r="C891" i="27"/>
  <c r="B891" i="27"/>
  <c r="A893" i="27"/>
  <c r="D892" i="27" a="1"/>
  <c r="D892" i="27" s="1"/>
  <c r="E892" i="27" l="1"/>
  <c r="B892" i="27"/>
  <c r="C892" i="27"/>
  <c r="A894" i="27"/>
  <c r="D893" i="27" a="1"/>
  <c r="D893" i="27" s="1"/>
  <c r="C893" i="27" l="1"/>
  <c r="B893" i="27"/>
  <c r="E893" i="27"/>
  <c r="A895" i="27"/>
  <c r="D894" i="27" a="1"/>
  <c r="D894" i="27" s="1"/>
  <c r="B894" i="27" l="1"/>
  <c r="C894" i="27"/>
  <c r="E894" i="27"/>
  <c r="A896" i="27"/>
  <c r="D895" i="27" a="1"/>
  <c r="D895" i="27" s="1"/>
  <c r="E895" i="27" l="1"/>
  <c r="C895" i="27"/>
  <c r="B895" i="27"/>
  <c r="A897" i="27"/>
  <c r="D896" i="27" a="1"/>
  <c r="D896" i="27" s="1"/>
  <c r="E896" i="27" l="1"/>
  <c r="B896" i="27"/>
  <c r="C896" i="27"/>
  <c r="A898" i="27"/>
  <c r="D897" i="27" a="1"/>
  <c r="D897" i="27" s="1"/>
  <c r="C897" i="27" l="1"/>
  <c r="E897" i="27"/>
  <c r="B897" i="27"/>
  <c r="A899" i="27"/>
  <c r="D898" i="27" a="1"/>
  <c r="D898" i="27" s="1"/>
  <c r="E898" i="27" l="1"/>
  <c r="B898" i="27"/>
  <c r="C898" i="27"/>
  <c r="A900" i="27"/>
  <c r="D899" i="27" a="1"/>
  <c r="D899" i="27" s="1"/>
  <c r="E899" i="27" l="1"/>
  <c r="B899" i="27"/>
  <c r="C899" i="27"/>
  <c r="A901" i="27"/>
  <c r="D900" i="27" a="1"/>
  <c r="D900" i="27" s="1"/>
  <c r="E900" i="27" l="1"/>
  <c r="B900" i="27"/>
  <c r="C900" i="27"/>
  <c r="A902" i="27"/>
  <c r="D901" i="27" a="1"/>
  <c r="D901" i="27" s="1"/>
  <c r="D902" i="27" l="1" a="1"/>
  <c r="D902" i="27" s="1"/>
  <c r="A903" i="27"/>
  <c r="C901" i="27"/>
  <c r="B901" i="27"/>
  <c r="E901" i="27"/>
  <c r="A904" i="27" l="1"/>
  <c r="D903" i="27" a="1"/>
  <c r="D903" i="27" s="1"/>
  <c r="E902" i="27"/>
  <c r="B902" i="27"/>
  <c r="C902" i="27"/>
  <c r="E903" i="27" l="1"/>
  <c r="C903" i="27"/>
  <c r="B903" i="27"/>
  <c r="A905" i="27"/>
  <c r="D904" i="27" a="1"/>
  <c r="D904" i="27" s="1"/>
  <c r="E904" i="27" l="1"/>
  <c r="B904" i="27"/>
  <c r="C904" i="27"/>
  <c r="A906" i="27"/>
  <c r="D905" i="27" a="1"/>
  <c r="D905" i="27" s="1"/>
  <c r="C905" i="27" l="1"/>
  <c r="E905" i="27"/>
  <c r="B905" i="27"/>
  <c r="A907" i="27"/>
  <c r="D906" i="27" a="1"/>
  <c r="D906" i="27" s="1"/>
  <c r="C906" i="27" l="1"/>
  <c r="B906" i="27"/>
  <c r="E906" i="27"/>
  <c r="A908" i="27"/>
  <c r="D907" i="27" a="1"/>
  <c r="D907" i="27" s="1"/>
  <c r="E907" i="27" l="1"/>
  <c r="B907" i="27"/>
  <c r="C907" i="27"/>
  <c r="A909" i="27"/>
  <c r="D908" i="27" a="1"/>
  <c r="D908" i="27" s="1"/>
  <c r="E908" i="27" l="1"/>
  <c r="B908" i="27"/>
  <c r="C908" i="27"/>
  <c r="A910" i="27"/>
  <c r="D909" i="27" a="1"/>
  <c r="D909" i="27" s="1"/>
  <c r="C909" i="27" l="1"/>
  <c r="E909" i="27"/>
  <c r="B909" i="27"/>
  <c r="A911" i="27"/>
  <c r="D910" i="27" a="1"/>
  <c r="D910" i="27" s="1"/>
  <c r="B910" i="27" l="1"/>
  <c r="E910" i="27"/>
  <c r="C910" i="27"/>
  <c r="A912" i="27"/>
  <c r="D911" i="27" a="1"/>
  <c r="D911" i="27" s="1"/>
  <c r="A913" i="27" l="1"/>
  <c r="D912" i="27" a="1"/>
  <c r="D912" i="27" s="1"/>
  <c r="E911" i="27"/>
  <c r="B911" i="27"/>
  <c r="C911" i="27"/>
  <c r="E912" i="27" l="1"/>
  <c r="C912" i="27"/>
  <c r="B912" i="27"/>
  <c r="A914" i="27"/>
  <c r="D913" i="27" a="1"/>
  <c r="D913" i="27" s="1"/>
  <c r="B913" i="27" l="1"/>
  <c r="E913" i="27"/>
  <c r="C913" i="27"/>
  <c r="A915" i="27"/>
  <c r="D915" i="27" s="1" a="1"/>
  <c r="D915" i="27" s="1"/>
  <c r="D914" i="27" a="1"/>
  <c r="D914" i="27" s="1"/>
  <c r="E914" i="27" l="1"/>
  <c r="C914" i="27"/>
  <c r="B914" i="27"/>
  <c r="B915" i="27"/>
  <c r="E915" i="27"/>
  <c r="C915" i="27"/>
  <c r="C34" i="12"/>
  <c r="BG2" i="43" s="1"/>
  <c r="I40" i="12"/>
  <c r="I41" i="12"/>
  <c r="I36" i="12"/>
  <c r="I37" i="12"/>
  <c r="I38" i="12"/>
  <c r="C35" i="12"/>
  <c r="BH2" i="43" s="1"/>
  <c r="R38" i="12" l="1"/>
  <c r="J38" i="12"/>
  <c r="S38" i="12" s="1"/>
  <c r="R37" i="12"/>
  <c r="J37" i="12"/>
  <c r="S37" i="12" s="1"/>
  <c r="J41" i="12"/>
  <c r="S41" i="12" s="1"/>
  <c r="R41" i="12"/>
  <c r="J36" i="12"/>
  <c r="I39" i="12"/>
  <c r="R36" i="12"/>
  <c r="J40" i="12"/>
  <c r="R40" i="12"/>
  <c r="I42" i="12"/>
  <c r="R42" i="12" s="1"/>
  <c r="S40" i="12" l="1"/>
  <c r="J42" i="12"/>
  <c r="S36" i="12"/>
  <c r="J39" i="12"/>
  <c r="R39" i="12"/>
  <c r="C40" i="12"/>
  <c r="BT2" i="43" l="1"/>
  <c r="C41" i="12"/>
  <c r="S39" i="12"/>
  <c r="K39" i="12"/>
  <c r="S42" i="12"/>
  <c r="T42" i="12" s="1"/>
  <c r="K42" i="12"/>
  <c r="T39" i="12" l="1"/>
  <c r="BW2" i="43"/>
  <c r="C38" i="12"/>
  <c r="BN2" i="43" l="1"/>
  <c r="C39" i="12"/>
  <c r="BQ2" i="43" l="1"/>
  <c r="C42" i="12"/>
  <c r="BY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8" authorId="0" shapeId="0" xr:uid="{00000000-0006-0000-0100-00000100000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0" shapeId="0" xr:uid="{00000000-0006-0000-0100-000002000000}">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0" shapeId="0" xr:uid="{00000000-0006-0000-0100-000003000000}">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00000000-0006-0000-0100-000004000000}">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00000000-0006-0000-0200-000001000000}">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<sst xmlns="http://schemas.openxmlformats.org/spreadsheetml/2006/main" count="2669" uniqueCount="779">
  <si>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</si>
  <si>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</si>
  <si>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</si>
  <si>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</si>
  <si>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</si>
  <si>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</si>
  <si>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</si>
  <si>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</si>
  <si>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</si>
  <si>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</si>
  <si>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</si>
  <si>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</si>
  <si>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</si>
  <si>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</si>
  <si>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</si>
  <si>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</si>
  <si>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</si>
  <si>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</si>
  <si>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</si>
  <si>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</si>
  <si>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</si>
  <si>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</si>
  <si>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</si>
  <si>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</si>
  <si>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</si>
  <si>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</si>
  <si>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</si>
  <si>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</si>
  <si>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</si>
  <si>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</si>
  <si>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</si>
  <si>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</si>
  <si>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</si>
  <si>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</si>
  <si>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</si>
  <si>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</si>
  <si>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</si>
  <si>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</si>
  <si>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</si>
  <si>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</si>
  <si>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</si>
  <si>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</si>
  <si>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</si>
  <si>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</si>
  <si>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</si>
  <si>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</si>
  <si>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</si>
  <si>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</si>
  <si>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</si>
  <si>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</si>
  <si>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</si>
  <si>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</si>
  <si>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</si>
  <si>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</si>
  <si>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</si>
  <si>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</si>
  <si>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</si>
  <si>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</si>
  <si>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</si>
  <si>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</si>
  <si>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</si>
  <si>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</si>
  <si>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</si>
  <si>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</si>
  <si>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</si>
  <si>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</si>
  <si>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</si>
  <si>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</si>
  <si>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</si>
  <si>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</si>
  <si>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</si>
  <si>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</si>
  <si>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</si>
  <si>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</si>
  <si>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</si>
  <si>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</si>
  <si>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</si>
  <si>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</si>
  <si>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</si>
  <si>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</si>
  <si>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</si>
  <si>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</si>
  <si>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</si>
  <si>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</si>
  <si>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</si>
  <si>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</si>
  <si>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</si>
  <si>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</si>
  <si>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</si>
  <si>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</si>
  <si>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</si>
  <si>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</si>
  <si>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</si>
  <si>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</si>
  <si>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</si>
  <si>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</si>
  <si>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</si>
  <si>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</si>
  <si>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</si>
  <si>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</si>
  <si>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</si>
  <si>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</si>
  <si>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</si>
  <si>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</si>
  <si>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</si>
  <si>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</si>
  <si>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</si>
  <si>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</si>
  <si>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</si>
  <si>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</si>
  <si>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</si>
  <si>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</si>
  <si>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</si>
  <si>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</si>
  <si>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</si>
  <si>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</si>
  <si>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</si>
  <si>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</si>
  <si>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</si>
  <si>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</si>
  <si>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</si>
  <si>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</si>
  <si>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</si>
  <si>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</si>
  <si>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</si>
  <si>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</si>
  <si>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</si>
  <si>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</si>
  <si>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</si>
  <si>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</si>
  <si>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</si>
  <si>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</si>
  <si>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</si>
  <si>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</si>
  <si>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</si>
  <si>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</si>
  <si>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</si>
  <si>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</si>
  <si>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</si>
  <si>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</si>
  <si>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</si>
  <si>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</si>
  <si>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</si>
  <si>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</si>
  <si>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</si>
  <si>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</si>
  <si>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</si>
  <si>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</si>
  <si>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</si>
  <si>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</si>
  <si>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</si>
  <si>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</si>
  <si>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</si>
  <si>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</si>
  <si>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</si>
  <si>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</si>
  <si>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</si>
  <si>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</si>
  <si>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</si>
  <si>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</si>
  <si>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</si>
  <si>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</si>
  <si>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</si>
  <si>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</si>
  <si>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</si>
  <si>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</si>
  <si>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</si>
  <si>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</si>
  <si>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</si>
  <si>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</si>
  <si>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</si>
  <si>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</si>
  <si>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</si>
  <si>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</si>
  <si>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</si>
  <si>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</si>
  <si>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</si>
  <si>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</si>
  <si>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</si>
  <si>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</si>
  <si>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</si>
  <si>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</si>
  <si>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</si>
  <si>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</si>
  <si>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</si>
  <si>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</si>
  <si>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</si>
  <si>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</si>
  <si>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</si>
  <si>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</si>
  <si>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</si>
  <si>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</si>
  <si>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</si>
  <si>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</si>
  <si>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</si>
  <si>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</si>
  <si>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</si>
  <si>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</si>
  <si>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</si>
  <si>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</si>
  <si>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</si>
  <si>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</si>
  <si>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</si>
  <si>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</si>
  <si>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</si>
  <si>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</si>
  <si>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</si>
  <si>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</si>
  <si>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</si>
  <si>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</si>
  <si>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</si>
  <si>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</si>
  <si>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</si>
  <si>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</si>
  <si>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</si>
  <si>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</si>
  <si>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</si>
  <si>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</si>
  <si>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</si>
  <si>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</si>
  <si>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</si>
  <si>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</si>
  <si>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</si>
  <si>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</si>
  <si>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</si>
  <si>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</si>
  <si>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</si>
  <si>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</si>
  <si>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</si>
  <si>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</si>
  <si>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</si>
  <si>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</si>
  <si>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</si>
  <si>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</si>
  <si>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</si>
  <si>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</si>
  <si>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</si>
  <si>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</si>
  <si>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</si>
  <si>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</si>
  <si>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</si>
  <si>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</si>
  <si>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</si>
  <si>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</si>
  <si>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</si>
  <si>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</si>
  <si>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</si>
  <si>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</si>
  <si>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</si>
  <si>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</si>
  <si>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</si>
  <si>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</si>
  <si>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</si>
  <si>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</si>
  <si>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</si>
  <si>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</si>
  <si>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</si>
  <si>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</si>
  <si>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</si>
  <si>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</si>
  <si>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</si>
  <si>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</si>
  <si>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</si>
  <si>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</si>
  <si>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</si>
  <si>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</si>
  <si>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</si>
  <si>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</si>
  <si>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</si>
  <si>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</si>
  <si>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</si>
  <si>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</si>
  <si>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</si>
  <si>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</si>
  <si>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</si>
  <si>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</si>
  <si>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</si>
  <si>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</si>
  <si>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</si>
  <si>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</si>
  <si>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</si>
  <si>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</si>
  <si>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</si>
  <si>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</si>
  <si>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</si>
  <si>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</si>
  <si>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</si>
  <si>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</si>
  <si>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</si>
  <si>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</si>
  <si>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</si>
  <si>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</si>
  <si>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</si>
  <si>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</si>
  <si>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</si>
  <si>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</si>
  <si>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</si>
  <si>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</si>
  <si>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</si>
  <si>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</si>
  <si>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</si>
  <si>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</si>
  <si>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</si>
  <si>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</si>
  <si>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</si>
  <si>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</si>
  <si>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</si>
  <si>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</si>
  <si>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</si>
  <si>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</si>
  <si>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</si>
  <si>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</si>
  <si>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</si>
  <si>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</si>
  <si>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</si>
  <si>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</si>
  <si>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</si>
  <si>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</si>
  <si>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</si>
  <si>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</si>
  <si>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</si>
  <si>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</si>
  <si>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</si>
  <si>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</si>
  <si>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</si>
  <si>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</si>
  <si>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</si>
  <si>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</si>
  <si>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</si>
  <si>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</si>
  <si>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</si>
  <si>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</si>
  <si>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</si>
  <si>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</si>
  <si>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</si>
  <si>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</si>
  <si>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</si>
  <si>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</si>
  <si>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</si>
  <si>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</si>
  <si>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</si>
  <si>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</si>
  <si>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</si>
  <si>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</si>
  <si>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</si>
  <si>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</si>
  <si>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</si>
  <si>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</si>
  <si>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</si>
  <si>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</si>
  <si>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</si>
  <si>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</si>
  <si>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</si>
  <si>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</si>
  <si>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</si>
  <si>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</si>
  <si>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</si>
  <si>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</si>
  <si>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</si>
  <si>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</si>
  <si>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</si>
  <si>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</si>
  <si>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</si>
  <si>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</si>
  <si>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</si>
  <si>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</si>
  <si>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</si>
  <si>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</si>
  <si>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</si>
  <si>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</si>
  <si>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</si>
  <si>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</si>
  <si>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</si>
  <si>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</si>
  <si>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</si>
  <si>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</si>
  <si>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</si>
  <si>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</si>
  <si>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</si>
  <si>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</si>
  <si>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</si>
  <si>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</si>
  <si>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</si>
  <si>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</si>
  <si>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</si>
  <si>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</si>
  <si>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</si>
  <si>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</si>
  <si>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</si>
  <si>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</si>
  <si>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</si>
  <si>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</si>
  <si>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</si>
  <si>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</si>
  <si>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</si>
  <si>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</si>
  <si>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</si>
  <si>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</si>
  <si>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</si>
  <si>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</si>
  <si>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</si>
  <si>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</si>
  <si>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</si>
  <si>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</si>
  <si>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</si>
  <si>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</si>
  <si>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</si>
  <si>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</si>
  <si>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</si>
  <si>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</si>
  <si>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</si>
  <si>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</si>
  <si>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</si>
  <si>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</si>
  <si>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</si>
  <si>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</si>
  <si>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</si>
  <si>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</si>
  <si>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</si>
  <si>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</si>
  <si>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</si>
  <si>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</si>
  <si>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</si>
  <si>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</si>
  <si>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</si>
  <si>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</si>
  <si>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</si>
  <si>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</si>
  <si>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</si>
  <si>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</si>
  <si>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</si>
  <si>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</si>
  <si>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</si>
  <si>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</si>
  <si>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</si>
  <si>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</si>
  <si>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</si>
  <si>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</si>
  <si>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</si>
  <si>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</si>
  <si>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</si>
  <si>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</si>
  <si>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</si>
  <si>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</si>
  <si>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</si>
  <si>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</si>
  <si>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</si>
  <si>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</si>
  <si>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</si>
  <si>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</si>
  <si>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</si>
  <si>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</si>
  <si>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</si>
  <si>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</si>
  <si>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</si>
  <si>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</si>
  <si>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</si>
  <si>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</si>
  <si>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</si>
  <si>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</si>
  <si>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</si>
  <si>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</si>
  <si>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</si>
  <si>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</si>
  <si>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</si>
  <si>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</si>
  <si>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</si>
  <si>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</si>
  <si>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</si>
  <si>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</si>
  <si>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</si>
  <si>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</si>
  <si>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</si>
  <si>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</si>
  <si>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</si>
  <si>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</si>
  <si>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</si>
  <si>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</si>
  <si>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</si>
  <si>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</si>
  <si>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</si>
  <si>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</si>
  <si>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</si>
  <si>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</si>
  <si>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</si>
  <si>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</si>
  <si>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</si>
  <si>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</si>
  <si>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</si>
  <si>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</si>
  <si>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</si>
  <si>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</si>
  <si>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</si>
  <si>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</si>
  <si>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</si>
  <si>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</si>
  <si>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</si>
  <si>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</si>
  <si>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</si>
  <si>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</si>
  <si>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</si>
  <si>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</si>
  <si>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</si>
  <si>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</si>
  <si>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</si>
  <si>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</si>
  <si>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</si>
  <si>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</si>
  <si>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</si>
  <si>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</si>
  <si>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</si>
  <si>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</si>
  <si>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</si>
  <si>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</si>
  <si>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</si>
  <si>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</si>
  <si>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</si>
  <si>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</si>
  <si>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</si>
  <si>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</si>
  <si>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</si>
  <si>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</si>
  <si>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</si>
  <si>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</si>
  <si>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</si>
  <si>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</si>
  <si>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</si>
  <si>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</si>
  <si>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</si>
  <si>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</si>
  <si>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</si>
  <si>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</si>
  <si>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</si>
  <si>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</si>
  <si>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</si>
  <si>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</si>
  <si>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</si>
  <si>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</si>
  <si>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</si>
  <si>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</si>
  <si>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</si>
  <si>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</si>
  <si>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</si>
  <si>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</si>
  <si>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</si>
  <si>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</si>
  <si>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</si>
  <si>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</si>
  <si>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</si>
  <si>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</si>
  <si>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</si>
  <si>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</si>
  <si>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</si>
  <si>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</si>
  <si>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</si>
  <si>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</si>
  <si>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</si>
  <si>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</si>
  <si>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</si>
  <si>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</si>
  <si>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</si>
  <si>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</si>
  <si>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</si>
  <si>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</si>
  <si>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</si>
  <si>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</si>
  <si>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</si>
  <si>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</si>
  <si>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</si>
  <si>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</si>
  <si>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</si>
  <si>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</si>
  <si>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</si>
  <si>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</si>
  <si>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</si>
  <si>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</si>
  <si>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</si>
  <si>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</si>
  <si>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</si>
  <si>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</si>
  <si>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</si>
  <si>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</si>
  <si>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</si>
  <si>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</si>
  <si>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</si>
  <si>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</si>
  <si>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</si>
  <si>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</si>
  <si>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</si>
  <si>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</si>
  <si>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</si>
  <si>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</si>
  <si>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</si>
  <si>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</si>
  <si>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</si>
  <si>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</si>
  <si>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</si>
  <si>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</si>
  <si>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</si>
  <si>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</si>
  <si>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</si>
  <si>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</si>
  <si>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</si>
  <si>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</si>
  <si>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</si>
  <si>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</si>
  <si>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</si>
  <si>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</si>
  <si>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</si>
  <si>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</si>
  <si>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</si>
  <si>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</si>
  <si>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</si>
  <si>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</si>
  <si>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</si>
  <si>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</si>
  <si>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</si>
  <si>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</si>
  <si>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</si>
  <si>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</si>
  <si>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</si>
  <si>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</si>
  <si>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</si>
  <si>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</si>
  <si>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</si>
  <si>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</si>
  <si>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</si>
  <si>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</si>
  <si>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</si>
  <si>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</si>
  <si>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</si>
  <si>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</si>
  <si>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</si>
  <si>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</si>
  <si>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</si>
  <si>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</si>
  <si>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</si>
  <si>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</si>
  <si>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</si>
  <si>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</si>
  <si>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</si>
  <si>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</si>
  <si>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</si>
  <si>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</si>
  <si>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</si>
  <si>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</si>
  <si>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</si>
  <si>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</si>
  <si>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</si>
  <si>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</si>
  <si>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</si>
  <si>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</si>
  <si>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</si>
  <si>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</si>
  <si>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</si>
  <si>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</si>
  <si>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</si>
  <si>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</si>
  <si>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</si>
  <si>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</si>
  <si>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</si>
  <si>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</si>
  <si>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</si>
  <si>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</si>
  <si>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</si>
  <si>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</si>
  <si>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</si>
  <si>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</si>
  <si>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</si>
  <si>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</si>
  <si>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</si>
  <si>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</si>
  <si>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</si>
  <si>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</si>
  <si>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</si>
  <si>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</si>
  <si>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</si>
  <si>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</si>
  <si>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</si>
  <si>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</si>
  <si>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</si>
  <si>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</si>
  <si>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</si>
  <si>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</si>
  <si>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</si>
  <si>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</si>
  <si>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</si>
  <si>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</si>
  <si>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</si>
  <si>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</si>
  <si>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</si>
  <si>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</si>
  <si>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</si>
  <si>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</si>
  <si>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</si>
  <si>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</si>
  <si>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</si>
  <si>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</si>
  <si>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</si>
  <si>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</si>
  <si>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</si>
  <si>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</si>
  <si>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</si>
  <si>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</si>
  <si>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</si>
  <si>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</si>
  <si>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</si>
  <si>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</si>
  <si>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</si>
  <si>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</si>
  <si>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</si>
  <si>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</si>
  <si>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</si>
  <si>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</si>
  <si>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</si>
  <si>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</si>
  <si>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</si>
  <si>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</si>
  <si>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</si>
  <si>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</si>
  <si>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</si>
  <si>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</si>
  <si>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</si>
  <si>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</si>
  <si>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</si>
  <si>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</si>
  <si>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</si>
  <si>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</si>
  <si>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</si>
  <si>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</si>
  <si>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</si>
  <si>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</si>
  <si>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</si>
  <si>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</si>
  <si>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</si>
  <si>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</si>
  <si>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</si>
  <si>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</si>
  <si>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</si>
  <si>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</si>
  <si>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</si>
  <si>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</si>
  <si>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</si>
  <si>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</si>
  <si>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</si>
  <si>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</si>
  <si>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</si>
  <si>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</si>
  <si>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</si>
  <si>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</si>
  <si>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</si>
  <si>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</si>
  <si>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</si>
  <si>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</si>
  <si>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</si>
  <si>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</si>
  <si>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</si>
  <si>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</si>
  <si>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</si>
  <si>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</si>
  <si>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</si>
  <si>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</si>
  <si>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</si>
  <si>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</si>
  <si>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</si>
  <si>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</si>
  <si>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</si>
  <si>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Arnaud</t>
  </si>
  <si>
    <t>PERONA</t>
  </si>
  <si>
    <t>arnaud.perona@univ-perp.fr</t>
  </si>
  <si>
    <t>Sébastien</t>
  </si>
  <si>
    <t>QUOIZOLA</t>
  </si>
  <si>
    <t>sebastien.quoizola@univ-perp.fr</t>
  </si>
  <si>
    <t>Présentiel</t>
  </si>
  <si>
    <t>Contrôle continu</t>
  </si>
  <si>
    <t>Badgeuse</t>
  </si>
  <si>
    <t>Oui</t>
  </si>
  <si>
    <t xml:space="preserve"> 1 semaine en novembre à Odeillo</t>
  </si>
  <si>
    <t>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</si>
</sst>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8" x14ac:knownFonts="1">
    <font>
      <sz val="11"/>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4" fillId="0" borderId="0" applyNumberFormat="0" applyFill="0" applyBorder="0" applyAlignment="0" applyProtection="0"/>
  </cellStyleXfs>
  <cellXfs count="254">
    <xf numFmtId="0" fontId="0" fillId="0" borderId="0" xfId="0"/>
    <xf numFmtId="14" fontId="0" fillId="0" borderId="0" xfId="0" applyNumberFormat="1"/>
    <xf numFmtId="0" fontId="1" fillId="0" borderId="0" xfId="1"/>
    <xf numFmtId="0" fontId="0" fillId="0" borderId="0" xfId="0" applyAlignment="1">
      <alignment vertical="center"/>
    </xf>
    <xf numFmtId="0" fontId="0" fillId="0" borderId="0" xfId="0" applyAlignment="1">
      <alignment vertical="center" wrapText="1"/>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2" fillId="0" borderId="0" xfId="0" applyFont="1"/>
    <xf numFmtId="14" fontId="1" fillId="0" borderId="0" xfId="1" applyNumberFormat="1"/>
    <xf numFmtId="0" fontId="12" fillId="3" borderId="48" xfId="0" applyFont="1" applyFill="1" applyBorder="1" applyAlignment="1" applyProtection="1">
      <alignment horizontal="center" vertical="center"/>
      <protection locked="0"/>
    </xf>
    <xf numFmtId="0" fontId="2" fillId="0" borderId="0" xfId="0" applyFont="1" applyAlignment="1">
      <alignment horizontal="left"/>
    </xf>
    <xf numFmtId="167" fontId="0" fillId="0" borderId="0" xfId="0" applyNumberFormat="1" applyAlignment="1">
      <alignment horizontal="left"/>
    </xf>
    <xf numFmtId="0" fontId="0" fillId="0" borderId="0" xfId="0" quotePrefix="1"/>
    <xf numFmtId="14" fontId="2" fillId="0" borderId="0" xfId="0" applyNumberFormat="1" applyFont="1"/>
    <xf numFmtId="0" fontId="12" fillId="3" borderId="48" xfId="0" applyFont="1" applyFill="1" applyBorder="1" applyAlignment="1" applyProtection="1">
      <alignment horizontal="center" vertical="center" wrapText="1"/>
      <protection locked="0"/>
    </xf>
    <xf numFmtId="0" fontId="8" fillId="0" borderId="16" xfId="0" applyFont="1" applyBorder="1" applyAlignment="1" applyProtection="1">
      <alignment horizontal="center" vertical="center"/>
      <protection locked="0"/>
    </xf>
    <xf numFmtId="0" fontId="12" fillId="0" borderId="48" xfId="0" applyFont="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2" fillId="17" borderId="0" xfId="0" applyFont="1" applyFill="1" applyAlignment="1">
      <alignment vertical="center" wrapText="1"/>
    </xf>
    <xf numFmtId="0" fontId="21"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4" fillId="17" borderId="0" xfId="0" applyFont="1" applyFill="1" applyAlignment="1">
      <alignment vertical="center" wrapText="1"/>
    </xf>
    <xf numFmtId="0" fontId="0" fillId="17" borderId="0" xfId="0" applyFill="1" applyAlignment="1">
      <alignment vertical="center"/>
    </xf>
    <xf numFmtId="0" fontId="17" fillId="17" borderId="0" xfId="0" applyFont="1" applyFill="1" applyAlignment="1">
      <alignment vertical="center" wrapText="1"/>
    </xf>
    <xf numFmtId="0" fontId="19" fillId="17" borderId="0" xfId="0" applyFont="1" applyFill="1" applyAlignment="1">
      <alignment vertical="center" wrapText="1"/>
    </xf>
    <xf numFmtId="0" fontId="36" fillId="17" borderId="0" xfId="0" applyFont="1" applyFill="1" applyAlignment="1">
      <alignment vertical="center" wrapText="1"/>
    </xf>
    <xf numFmtId="0" fontId="25"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7" fillId="17" borderId="0" xfId="0" applyFont="1" applyFill="1" applyAlignment="1">
      <alignment vertical="center" wrapText="1"/>
    </xf>
    <xf numFmtId="0" fontId="37" fillId="0" borderId="0" xfId="0" applyFont="1" applyAlignment="1">
      <alignment vertical="center"/>
    </xf>
    <xf numFmtId="0" fontId="0" fillId="0" borderId="0" xfId="0" applyAlignment="1">
      <alignment horizontal="center" vertical="center"/>
    </xf>
    <xf numFmtId="164" fontId="18"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7" fillId="0" borderId="6" xfId="0" applyNumberFormat="1" applyFont="1" applyBorder="1" applyAlignment="1">
      <alignment horizontal="righ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14" fontId="16" fillId="0" borderId="0" xfId="0" applyNumberFormat="1" applyFont="1"/>
    <xf numFmtId="164" fontId="7" fillId="0" borderId="7" xfId="0" applyNumberFormat="1" applyFont="1" applyBorder="1" applyAlignment="1">
      <alignment horizontal="right" vertical="center"/>
    </xf>
    <xf numFmtId="164" fontId="7" fillId="0" borderId="13" xfId="0" applyNumberFormat="1" applyFont="1" applyBorder="1" applyAlignment="1">
      <alignment horizontal="right" vertical="center"/>
    </xf>
    <xf numFmtId="0" fontId="8" fillId="0" borderId="16" xfId="0" applyFont="1" applyBorder="1" applyAlignment="1">
      <alignment horizontal="center" vertical="center"/>
    </xf>
    <xf numFmtId="164" fontId="7" fillId="0" borderId="12" xfId="0" applyNumberFormat="1" applyFont="1" applyBorder="1" applyAlignment="1">
      <alignment horizontal="right" vertical="center"/>
    </xf>
    <xf numFmtId="164" fontId="7" fillId="0" borderId="9" xfId="0" applyNumberFormat="1" applyFont="1" applyBorder="1" applyAlignment="1">
      <alignment horizontal="right" vertical="center"/>
    </xf>
    <xf numFmtId="14" fontId="16" fillId="0" borderId="7" xfId="0" applyNumberFormat="1" applyFont="1" applyBorder="1"/>
    <xf numFmtId="0" fontId="16" fillId="0" borderId="7" xfId="0" applyFont="1" applyBorder="1" applyAlignment="1">
      <alignment horizontal="center" vertical="center"/>
    </xf>
    <xf numFmtId="0" fontId="5" fillId="0" borderId="0" xfId="0" applyFont="1" applyAlignment="1">
      <alignment horizontal="center" vertical="center"/>
    </xf>
    <xf numFmtId="164" fontId="40" fillId="18" borderId="59" xfId="0" applyNumberFormat="1" applyFont="1" applyFill="1" applyBorder="1" applyAlignment="1">
      <alignment vertical="center"/>
    </xf>
    <xf numFmtId="0" fontId="42" fillId="18" borderId="58" xfId="0" applyFont="1" applyFill="1" applyBorder="1" applyAlignment="1">
      <alignment horizontal="center" vertical="center"/>
    </xf>
    <xf numFmtId="0" fontId="11" fillId="6" borderId="37" xfId="0" applyFont="1" applyFill="1" applyBorder="1" applyAlignment="1">
      <alignment vertical="center" wrapText="1"/>
    </xf>
    <xf numFmtId="0" fontId="11" fillId="6" borderId="3" xfId="0" applyFont="1" applyFill="1" applyBorder="1" applyAlignment="1">
      <alignment horizontal="center" vertical="center" wrapText="1"/>
    </xf>
    <xf numFmtId="0" fontId="11" fillId="6" borderId="3" xfId="0" applyFont="1" applyFill="1" applyBorder="1" applyAlignment="1">
      <alignment vertical="center" wrapText="1"/>
    </xf>
    <xf numFmtId="0" fontId="15" fillId="0" borderId="24" xfId="0" applyFont="1" applyBorder="1" applyAlignment="1">
      <alignment horizontal="right" vertical="center"/>
    </xf>
    <xf numFmtId="0" fontId="15" fillId="0" borderId="47" xfId="0" applyFont="1" applyBorder="1" applyAlignment="1">
      <alignment horizontal="center" vertical="center"/>
    </xf>
    <xf numFmtId="0" fontId="15" fillId="0" borderId="49" xfId="0" applyFont="1" applyBorder="1" applyAlignment="1">
      <alignment horizontal="center" vertical="center"/>
    </xf>
    <xf numFmtId="0" fontId="15" fillId="0" borderId="49" xfId="0" applyFont="1" applyBorder="1" applyAlignment="1">
      <alignment vertical="center"/>
    </xf>
    <xf numFmtId="0" fontId="28" fillId="0" borderId="33" xfId="0" applyFont="1" applyBorder="1" applyAlignment="1">
      <alignment horizontal="left" vertical="center" wrapText="1"/>
    </xf>
    <xf numFmtId="0" fontId="15" fillId="0" borderId="25" xfId="0" applyFont="1" applyBorder="1" applyAlignment="1">
      <alignment horizontal="right" vertical="center"/>
    </xf>
    <xf numFmtId="0" fontId="15" fillId="0" borderId="48" xfId="0" applyFont="1" applyBorder="1" applyAlignment="1">
      <alignment horizontal="center" vertical="center"/>
    </xf>
    <xf numFmtId="0" fontId="15" fillId="0" borderId="45" xfId="0" applyFont="1" applyBorder="1" applyAlignment="1">
      <alignment horizontal="center" vertical="center"/>
    </xf>
    <xf numFmtId="0" fontId="15" fillId="0" borderId="45" xfId="0" applyFont="1" applyBorder="1" applyAlignment="1">
      <alignment vertical="center"/>
    </xf>
    <xf numFmtId="0" fontId="28" fillId="0" borderId="30" xfId="0" applyFont="1" applyBorder="1" applyAlignment="1">
      <alignment horizontal="left" vertical="center" wrapText="1"/>
    </xf>
    <xf numFmtId="0" fontId="15" fillId="0" borderId="28" xfId="0" applyFont="1" applyBorder="1" applyAlignment="1">
      <alignment horizontal="right" vertical="center"/>
    </xf>
    <xf numFmtId="1" fontId="15" fillId="0" borderId="48" xfId="0" applyNumberFormat="1" applyFont="1" applyBorder="1" applyAlignment="1">
      <alignment horizontal="center" vertical="center"/>
    </xf>
    <xf numFmtId="1" fontId="15" fillId="0" borderId="45" xfId="0" applyNumberFormat="1" applyFont="1" applyBorder="1" applyAlignment="1">
      <alignment horizontal="center" vertical="center"/>
    </xf>
    <xf numFmtId="1" fontId="15" fillId="0" borderId="45" xfId="0" applyNumberFormat="1" applyFont="1" applyBorder="1" applyAlignment="1">
      <alignment vertical="center"/>
    </xf>
    <xf numFmtId="0" fontId="28" fillId="0" borderId="36" xfId="0" applyFont="1" applyBorder="1" applyAlignment="1">
      <alignment horizontal="left" vertical="center" wrapText="1"/>
    </xf>
    <xf numFmtId="0" fontId="15" fillId="0" borderId="26" xfId="0" applyFont="1" applyBorder="1" applyAlignment="1">
      <alignment horizontal="right" vertical="center"/>
    </xf>
    <xf numFmtId="0" fontId="24" fillId="0" borderId="34" xfId="6" applyNumberFormat="1" applyBorder="1" applyAlignment="1" applyProtection="1">
      <alignment horizontal="center" vertical="center"/>
    </xf>
    <xf numFmtId="0" fontId="24" fillId="0" borderId="46" xfId="6" applyNumberFormat="1" applyBorder="1" applyAlignment="1" applyProtection="1">
      <alignment horizontal="center" vertical="center"/>
    </xf>
    <xf numFmtId="0" fontId="24" fillId="0" borderId="46" xfId="6" applyNumberFormat="1" applyBorder="1" applyAlignment="1" applyProtection="1">
      <alignment vertical="center"/>
    </xf>
    <xf numFmtId="0" fontId="28" fillId="0" borderId="31" xfId="0" applyFont="1" applyBorder="1" applyAlignment="1">
      <alignment horizontal="left" vertical="center" wrapText="1"/>
    </xf>
    <xf numFmtId="0" fontId="12" fillId="0" borderId="24" xfId="0" applyFont="1" applyBorder="1" applyAlignment="1">
      <alignment horizontal="right" vertical="center"/>
    </xf>
    <xf numFmtId="0" fontId="12" fillId="0" borderId="49" xfId="0" applyFont="1" applyBorder="1" applyAlignment="1">
      <alignment horizontal="center" vertical="center" wrapText="1"/>
    </xf>
    <xf numFmtId="0" fontId="12" fillId="0" borderId="49" xfId="0" applyFont="1" applyBorder="1" applyAlignment="1">
      <alignment vertical="center" wrapText="1"/>
    </xf>
    <xf numFmtId="0" fontId="22" fillId="0" borderId="0" xfId="0" applyFont="1"/>
    <xf numFmtId="0" fontId="0" fillId="0" borderId="0" xfId="0" applyAlignment="1">
      <alignment horizontal="right" vertical="center"/>
    </xf>
    <xf numFmtId="0" fontId="12" fillId="3" borderId="45" xfId="0" applyFont="1" applyFill="1" applyBorder="1" applyAlignment="1">
      <alignment horizontal="center" vertical="center" wrapText="1"/>
    </xf>
    <xf numFmtId="0" fontId="12" fillId="3" borderId="45" xfId="0" applyFont="1" applyFill="1" applyBorder="1" applyAlignment="1">
      <alignment vertical="center" wrapText="1"/>
    </xf>
    <xf numFmtId="0" fontId="12" fillId="0" borderId="38" xfId="0" applyFont="1" applyBorder="1" applyAlignment="1">
      <alignment horizontal="right" vertical="center" wrapText="1"/>
    </xf>
    <xf numFmtId="0" fontId="12" fillId="0" borderId="38" xfId="0" applyFont="1" applyBorder="1" applyAlignment="1">
      <alignment horizontal="right" vertical="center"/>
    </xf>
    <xf numFmtId="0" fontId="12"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2" fillId="0" borderId="51" xfId="0" applyFont="1" applyBorder="1" applyAlignment="1">
      <alignment horizontal="right" vertical="center" wrapText="1"/>
    </xf>
    <xf numFmtId="0" fontId="12" fillId="3" borderId="46" xfId="0" applyFont="1" applyFill="1" applyBorder="1" applyAlignment="1">
      <alignment horizontal="center" vertical="center" wrapText="1"/>
    </xf>
    <xf numFmtId="0" fontId="12" fillId="3" borderId="46" xfId="0" applyFont="1" applyFill="1" applyBorder="1" applyAlignment="1">
      <alignment vertical="center" wrapText="1"/>
    </xf>
    <xf numFmtId="0" fontId="12" fillId="0" borderId="25" xfId="0" applyFont="1" applyBorder="1" applyAlignment="1">
      <alignment horizontal="right" vertical="center" wrapText="1"/>
    </xf>
    <xf numFmtId="0" fontId="12" fillId="0" borderId="48"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vertical="center" wrapText="1"/>
    </xf>
    <xf numFmtId="0" fontId="12" fillId="0" borderId="25" xfId="0" applyFont="1" applyBorder="1" applyAlignment="1">
      <alignment horizontal="right" vertical="center"/>
    </xf>
    <xf numFmtId="0" fontId="12" fillId="0" borderId="34" xfId="0" applyFont="1" applyBorder="1" applyAlignment="1">
      <alignment horizontal="center" vertical="center"/>
    </xf>
    <xf numFmtId="0" fontId="12" fillId="0" borderId="46" xfId="0" applyFont="1" applyBorder="1" applyAlignment="1">
      <alignment horizontal="center" vertical="center"/>
    </xf>
    <xf numFmtId="0" fontId="12" fillId="0" borderId="45" xfId="0" applyFont="1" applyBorder="1" applyAlignment="1">
      <alignment vertical="center"/>
    </xf>
    <xf numFmtId="0" fontId="12" fillId="0" borderId="50" xfId="0" applyFont="1" applyBorder="1" applyAlignment="1">
      <alignment horizontal="right" vertical="center" wrapText="1"/>
    </xf>
    <xf numFmtId="0" fontId="4" fillId="0" borderId="47" xfId="0" applyFont="1" applyBorder="1" applyAlignment="1">
      <alignment horizontal="center" vertical="center" wrapText="1"/>
    </xf>
    <xf numFmtId="0" fontId="12" fillId="0" borderId="52" xfId="0" applyFont="1" applyBorder="1" applyAlignment="1">
      <alignment horizontal="right" vertical="center" wrapText="1"/>
    </xf>
    <xf numFmtId="0" fontId="12" fillId="0" borderId="8" xfId="0" applyFont="1" applyBorder="1" applyAlignment="1">
      <alignment horizontal="right" vertical="center" wrapText="1"/>
    </xf>
    <xf numFmtId="14" fontId="12" fillId="3" borderId="47" xfId="0" applyNumberFormat="1" applyFont="1" applyFill="1" applyBorder="1" applyAlignment="1">
      <alignment horizontal="center" vertical="center"/>
    </xf>
    <xf numFmtId="14" fontId="12" fillId="3" borderId="49" xfId="0" applyNumberFormat="1" applyFont="1" applyFill="1" applyBorder="1" applyAlignment="1">
      <alignment horizontal="center" vertical="center"/>
    </xf>
    <xf numFmtId="14" fontId="12" fillId="3" borderId="37" xfId="0" applyNumberFormat="1" applyFont="1" applyFill="1" applyBorder="1" applyAlignment="1">
      <alignment vertical="center"/>
    </xf>
    <xf numFmtId="0" fontId="12" fillId="0" borderId="26" xfId="0" applyFont="1" applyBorder="1" applyAlignment="1">
      <alignment horizontal="right" vertical="center" wrapText="1"/>
    </xf>
    <xf numFmtId="14" fontId="12" fillId="3" borderId="34" xfId="0" applyNumberFormat="1" applyFont="1" applyFill="1" applyBorder="1" applyAlignment="1">
      <alignment horizontal="center" vertical="center"/>
    </xf>
    <xf numFmtId="14" fontId="12" fillId="3" borderId="46" xfId="0" applyNumberFormat="1" applyFont="1" applyFill="1" applyBorder="1" applyAlignment="1">
      <alignment horizontal="center" vertical="center"/>
    </xf>
    <xf numFmtId="14" fontId="12" fillId="3" borderId="46" xfId="0" applyNumberFormat="1" applyFont="1" applyFill="1" applyBorder="1" applyAlignment="1">
      <alignment vertical="center"/>
    </xf>
    <xf numFmtId="0" fontId="2" fillId="5" borderId="23" xfId="0" applyFont="1" applyFill="1" applyBorder="1" applyAlignment="1">
      <alignment vertical="top" wrapText="1"/>
    </xf>
    <xf numFmtId="0" fontId="2" fillId="5" borderId="43" xfId="0" applyFont="1" applyFill="1" applyBorder="1" applyAlignment="1">
      <alignment vertical="top" wrapText="1"/>
    </xf>
    <xf numFmtId="0" fontId="2" fillId="5" borderId="44" xfId="0" applyFont="1" applyFill="1" applyBorder="1" applyAlignment="1">
      <alignment vertical="top" wrapText="1"/>
    </xf>
    <xf numFmtId="0" fontId="2" fillId="5" borderId="22" xfId="0" applyFont="1" applyFill="1" applyBorder="1" applyAlignment="1">
      <alignment vertical="top" wrapText="1"/>
    </xf>
    <xf numFmtId="0" fontId="4" fillId="0" borderId="56" xfId="0" applyFont="1" applyBorder="1" applyAlignment="1">
      <alignment horizontal="center" vertical="center" wrapText="1"/>
    </xf>
    <xf numFmtId="0" fontId="12"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2" fillId="3" borderId="48" xfId="0" applyFont="1" applyFill="1" applyBorder="1" applyAlignment="1">
      <alignment horizontal="center" vertical="center"/>
    </xf>
    <xf numFmtId="0" fontId="12"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2"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2" fillId="0" borderId="28" xfId="0" applyFont="1" applyBorder="1" applyAlignment="1">
      <alignment horizontal="right" vertical="center" wrapText="1"/>
    </xf>
    <xf numFmtId="0" fontId="35" fillId="3" borderId="34"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46" xfId="0" applyFont="1" applyFill="1" applyBorder="1" applyAlignment="1">
      <alignment vertical="center"/>
    </xf>
    <xf numFmtId="0" fontId="12" fillId="0" borderId="24" xfId="0" applyFont="1" applyBorder="1" applyAlignment="1">
      <alignment horizontal="right" vertical="center" wrapText="1"/>
    </xf>
    <xf numFmtId="0" fontId="12" fillId="0" borderId="29" xfId="0" applyFont="1" applyBorder="1" applyAlignment="1">
      <alignment horizontal="right" vertical="center" wrapText="1"/>
    </xf>
    <xf numFmtId="0" fontId="22" fillId="0" borderId="0" xfId="0" applyFont="1" applyAlignment="1">
      <alignment horizontal="right" vertical="center"/>
    </xf>
    <xf numFmtId="0" fontId="12" fillId="0" borderId="29" xfId="0" applyFont="1" applyBorder="1" applyAlignment="1">
      <alignment horizontal="right" vertical="center"/>
    </xf>
    <xf numFmtId="0" fontId="12" fillId="0" borderId="46" xfId="0" applyFont="1" applyBorder="1" applyAlignment="1">
      <alignment horizontal="center" vertical="center" wrapText="1"/>
    </xf>
    <xf numFmtId="0" fontId="12"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3" fillId="0" borderId="10" xfId="0" applyFont="1" applyBorder="1"/>
    <xf numFmtId="14" fontId="43" fillId="0" borderId="10" xfId="0" applyNumberFormat="1" applyFont="1" applyBorder="1"/>
    <xf numFmtId="0" fontId="43" fillId="0" borderId="17" xfId="0" applyFont="1" applyBorder="1" applyAlignment="1">
      <alignment vertical="center"/>
    </xf>
    <xf numFmtId="0" fontId="43" fillId="0" borderId="18" xfId="0" applyFont="1" applyBorder="1"/>
    <xf numFmtId="14" fontId="43" fillId="0" borderId="0" xfId="0" applyNumberFormat="1" applyFont="1"/>
    <xf numFmtId="14" fontId="16" fillId="0" borderId="16" xfId="0" applyNumberFormat="1" applyFont="1" applyBorder="1"/>
    <xf numFmtId="14" fontId="43" fillId="0" borderId="16" xfId="0" applyNumberFormat="1" applyFont="1" applyBorder="1"/>
    <xf numFmtId="0" fontId="43" fillId="0" borderId="10" xfId="0" applyFont="1" applyBorder="1" applyAlignment="1">
      <alignment vertical="center"/>
    </xf>
    <xf numFmtId="14" fontId="43" fillId="0" borderId="7" xfId="0" applyNumberFormat="1" applyFont="1" applyBorder="1"/>
    <xf numFmtId="0" fontId="22" fillId="0" borderId="0" xfId="0" applyFont="1" applyAlignment="1">
      <alignment horizontal="left"/>
    </xf>
    <xf numFmtId="0" fontId="22" fillId="0" borderId="0" xfId="0" applyFont="1" applyAlignment="1">
      <alignment horizontal="left" vertical="center"/>
    </xf>
    <xf numFmtId="0" fontId="2" fillId="5" borderId="20" xfId="0" applyFont="1" applyFill="1" applyBorder="1" applyAlignment="1">
      <alignment horizontal="left" vertical="top" wrapText="1"/>
    </xf>
    <xf numFmtId="0" fontId="28" fillId="0" borderId="53" xfId="0" applyFont="1" applyBorder="1" applyAlignment="1">
      <alignment horizontal="left" vertical="top" wrapText="1"/>
    </xf>
    <xf numFmtId="14" fontId="43" fillId="0" borderId="9" xfId="0" applyNumberFormat="1" applyFont="1" applyBorder="1"/>
    <xf numFmtId="0" fontId="6" fillId="2" borderId="27" xfId="0" applyFont="1" applyFill="1" applyBorder="1" applyAlignment="1">
      <alignment vertical="center"/>
    </xf>
    <xf numFmtId="0" fontId="17" fillId="0" borderId="0" xfId="0" quotePrefix="1" applyFont="1"/>
    <xf numFmtId="0" fontId="12" fillId="0" borderId="4" xfId="0" applyFont="1" applyBorder="1" applyAlignment="1">
      <alignment horizontal="center" vertical="center"/>
    </xf>
    <xf numFmtId="0" fontId="12" fillId="0" borderId="63" xfId="0" applyFont="1" applyBorder="1" applyAlignment="1">
      <alignment vertical="center"/>
    </xf>
    <xf numFmtId="0" fontId="12"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2"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2" fillId="0" borderId="48" xfId="0" applyFont="1" applyBorder="1" applyAlignment="1">
      <alignment horizontal="center" vertical="center"/>
    </xf>
    <xf numFmtId="0" fontId="12" fillId="0" borderId="45" xfId="0" applyFont="1" applyBorder="1" applyAlignment="1">
      <alignment horizontal="center" vertical="center"/>
    </xf>
    <xf numFmtId="0" fontId="0" fillId="0" borderId="64" xfId="0" applyBorder="1" applyAlignment="1">
      <alignment horizontal="center" vertical="center" wrapText="1"/>
    </xf>
    <xf numFmtId="0" fontId="12" fillId="0" borderId="40" xfId="0" applyFont="1" applyBorder="1" applyAlignment="1">
      <alignment horizontal="right" vertical="center" wrapText="1"/>
    </xf>
    <xf numFmtId="0" fontId="12" fillId="3" borderId="42" xfId="0" applyFont="1" applyFill="1" applyBorder="1" applyAlignment="1" applyProtection="1">
      <alignment horizontal="center" vertical="center" wrapText="1"/>
      <protection locked="0"/>
    </xf>
    <xf numFmtId="0" fontId="12" fillId="0" borderId="51" xfId="0" applyFont="1" applyBorder="1" applyAlignment="1">
      <alignment horizontal="right" vertical="center"/>
    </xf>
    <xf numFmtId="0" fontId="12" fillId="0" borderId="34" xfId="0" applyFont="1" applyBorder="1" applyAlignment="1" applyProtection="1">
      <alignment horizontal="center" vertical="center"/>
      <protection locked="0"/>
    </xf>
    <xf numFmtId="0" fontId="28" fillId="0" borderId="31" xfId="0" applyFont="1" applyBorder="1" applyAlignment="1">
      <alignment vertical="center" wrapText="1"/>
    </xf>
    <xf numFmtId="0" fontId="28" fillId="0" borderId="0" xfId="0" applyFont="1" applyAlignment="1">
      <alignment horizontal="right" vertical="center" wrapText="1"/>
    </xf>
    <xf numFmtId="0" fontId="19" fillId="17" borderId="0" xfId="0" applyFont="1" applyFill="1" applyAlignment="1">
      <alignment horizontal="left" vertical="center" wrapText="1"/>
    </xf>
    <xf numFmtId="14" fontId="15"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10" fillId="17" borderId="14" xfId="0" applyFont="1" applyFill="1" applyBorder="1" applyAlignment="1">
      <alignment horizontal="center" vertical="center"/>
    </xf>
    <xf numFmtId="0" fontId="10" fillId="17" borderId="15" xfId="0" applyFont="1" applyFill="1" applyBorder="1" applyAlignment="1">
      <alignment horizontal="center" vertical="center"/>
    </xf>
    <xf numFmtId="0" fontId="10" fillId="17" borderId="11" xfId="0" applyFont="1" applyFill="1" applyBorder="1" applyAlignment="1">
      <alignment horizontal="center" vertical="center"/>
    </xf>
    <xf numFmtId="0" fontId="12" fillId="8" borderId="20" xfId="0" applyFont="1" applyFill="1" applyBorder="1" applyAlignment="1">
      <alignment horizontal="center" vertical="center" textRotation="90" wrapText="1"/>
    </xf>
    <xf numFmtId="0" fontId="12" fillId="8" borderId="21" xfId="0" applyFont="1" applyFill="1" applyBorder="1" applyAlignment="1">
      <alignment horizontal="center" vertical="center" textRotation="90" wrapText="1"/>
    </xf>
    <xf numFmtId="0" fontId="12" fillId="8" borderId="23" xfId="0" applyFont="1" applyFill="1" applyBorder="1" applyAlignment="1">
      <alignment horizontal="center" vertical="center" textRotation="90" wrapText="1"/>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8" fillId="0" borderId="36" xfId="0" applyFont="1" applyBorder="1" applyAlignment="1">
      <alignment horizontal="left" vertical="center" wrapText="1"/>
    </xf>
    <xf numFmtId="0" fontId="28" fillId="0" borderId="21" xfId="0" applyFont="1" applyBorder="1" applyAlignment="1">
      <alignment horizontal="left" vertical="center" wrapText="1"/>
    </xf>
    <xf numFmtId="0" fontId="28" fillId="0" borderId="53" xfId="0" applyFont="1" applyBorder="1" applyAlignment="1">
      <alignment horizontal="left" vertical="center" wrapText="1"/>
    </xf>
    <xf numFmtId="0" fontId="28" fillId="0" borderId="23" xfId="0" applyFont="1" applyBorder="1" applyAlignment="1">
      <alignment horizontal="left" vertical="center" wrapText="1"/>
    </xf>
    <xf numFmtId="0" fontId="12" fillId="19" borderId="20" xfId="0" applyFont="1" applyFill="1" applyBorder="1" applyAlignment="1">
      <alignment horizontal="center" vertical="center" textRotation="90" wrapText="1"/>
    </xf>
    <xf numFmtId="0" fontId="12" fillId="19" borderId="21" xfId="0" applyFont="1" applyFill="1" applyBorder="1" applyAlignment="1">
      <alignment horizontal="center" vertical="center" textRotation="90" wrapText="1"/>
    </xf>
    <xf numFmtId="0" fontId="12" fillId="19" borderId="23" xfId="0" applyFont="1" applyFill="1" applyBorder="1" applyAlignment="1">
      <alignment horizontal="center" vertical="center" textRotation="90" wrapText="1"/>
    </xf>
    <xf numFmtId="0" fontId="12" fillId="17" borderId="20" xfId="0" applyFont="1" applyFill="1" applyBorder="1" applyAlignment="1">
      <alignment horizontal="center" vertical="center" textRotation="90" wrapText="1"/>
    </xf>
    <xf numFmtId="0" fontId="12" fillId="17" borderId="23" xfId="0" applyFont="1" applyFill="1" applyBorder="1" applyAlignment="1">
      <alignment horizontal="center" vertical="center" textRotation="90" wrapText="1"/>
    </xf>
    <xf numFmtId="0" fontId="2" fillId="6" borderId="2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15" fillId="9" borderId="20" xfId="0" applyFont="1" applyFill="1" applyBorder="1" applyAlignment="1">
      <alignment horizontal="center" vertical="center" textRotation="90"/>
    </xf>
    <xf numFmtId="0" fontId="15" fillId="9" borderId="21" xfId="0" applyFont="1" applyFill="1" applyBorder="1" applyAlignment="1">
      <alignment horizontal="center" vertical="center" textRotation="90"/>
    </xf>
    <xf numFmtId="0" fontId="15" fillId="9" borderId="23" xfId="0" applyFont="1" applyFill="1" applyBorder="1" applyAlignment="1">
      <alignment horizontal="center" vertical="center" textRotation="90"/>
    </xf>
    <xf numFmtId="0" fontId="12" fillId="7" borderId="33" xfId="0" applyFont="1" applyFill="1" applyBorder="1" applyAlignment="1">
      <alignment horizontal="center" vertical="center" textRotation="90"/>
    </xf>
    <xf numFmtId="0" fontId="12" fillId="7" borderId="30" xfId="0" applyFont="1" applyFill="1" applyBorder="1" applyAlignment="1">
      <alignment horizontal="center" vertical="center" textRotation="90"/>
    </xf>
    <xf numFmtId="0" fontId="12" fillId="7" borderId="36" xfId="0" applyFont="1" applyFill="1" applyBorder="1" applyAlignment="1">
      <alignment horizontal="center" vertical="center" textRotation="90"/>
    </xf>
    <xf numFmtId="0" fontId="12" fillId="7" borderId="31" xfId="0" applyFont="1" applyFill="1" applyBorder="1" applyAlignment="1">
      <alignment horizontal="center" vertical="center" textRotation="90"/>
    </xf>
    <xf numFmtId="0" fontId="11" fillId="6" borderId="2"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37" xfId="0" applyFont="1" applyFill="1" applyBorder="1" applyAlignment="1">
      <alignment horizontal="center" vertical="center" wrapText="1"/>
    </xf>
    <xf numFmtId="164" fontId="44" fillId="0" borderId="0" xfId="0" applyNumberFormat="1" applyFont="1" applyAlignment="1">
      <alignment horizontal="center" vertical="center"/>
    </xf>
    <xf numFmtId="164" fontId="41" fillId="18" borderId="59" xfId="0" applyNumberFormat="1" applyFont="1" applyFill="1" applyBorder="1" applyAlignment="1">
      <alignment horizontal="center" vertical="center"/>
    </xf>
    <xf numFmtId="164" fontId="18" fillId="0" borderId="0" xfId="0" applyNumberFormat="1" applyFont="1" applyAlignment="1">
      <alignment horizontal="center" vertical="center"/>
    </xf>
    <xf numFmtId="0" fontId="12" fillId="0" borderId="0" xfId="0" applyFont="1" applyAlignment="1">
      <alignment horizontal="left" vertical="center" wrapText="1"/>
    </xf>
    <xf numFmtId="0" fontId="12" fillId="0" borderId="0" xfId="0" applyFont="1" applyAlignment="1" applyProtection="1">
      <alignment horizontal="left" vertical="center" wrapText="1"/>
      <protection locked="0"/>
    </xf>
    <xf numFmtId="0" fontId="12" fillId="0" borderId="55" xfId="0" applyFont="1" applyBorder="1" applyAlignment="1" applyProtection="1">
      <alignment horizontal="left" vertical="center" wrapText="1"/>
      <protection locked="0"/>
    </xf>
    <xf numFmtId="0" fontId="6" fillId="2" borderId="27" xfId="0" applyFont="1" applyFill="1" applyBorder="1" applyAlignment="1">
      <alignment horizontal="center" vertical="center"/>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1">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vertical/>
        <horizontal/>
      </border>
    </dxf>
    <dxf>
      <font>
        <color theme="0"/>
      </font>
      <fill>
        <patternFill patternType="none">
          <bgColor auto="1"/>
        </patternFill>
      </fill>
      <border>
        <left/>
        <right/>
        <vertical/>
        <horizontal/>
      </border>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95894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0000000-0016-0000-0A00-000000000000}"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ations" displayName="Formations" ref="A1:K63" totalsRowShown="0" headerRowDxfId="80">
  <autoFilter ref="A1:K63" xr:uid="{00000000-0009-0000-0100-000001000000}"/>
  <sortState xmlns:xlrd2="http://schemas.microsoft.com/office/spreadsheetml/2017/richdata2" ref="A2:K63">
    <sortCondition ref="A2:A63"/>
    <sortCondition ref="E2:E63"/>
    <sortCondition ref="F2:F63"/>
  </sortState>
  <tableColumns count="11">
    <tableColumn id="1" xr3:uid="{00000000-0010-0000-0000-000001000000}" name="Nom composante"/>
    <tableColumn id="2" xr3:uid="{00000000-0010-0000-0000-000002000000}" name="Nom court"/>
    <tableColumn id="3" xr3:uid="{00000000-0010-0000-0000-000003000000}" name="Acronyme formation"/>
    <tableColumn id="5" xr3:uid="{00000000-0010-0000-0000-000005000000}" name="Diplôme"/>
    <tableColumn id="6" xr3:uid="{00000000-0010-0000-0000-000006000000}" name="Diplôme abrégé"/>
    <tableColumn id="7" xr3:uid="{00000000-0010-0000-0000-000007000000}" name="Mention RNCP"/>
    <tableColumn id="11" xr3:uid="{00000000-0010-0000-0000-00000B000000}" name="Nom formation complet (CFA)"/>
    <tableColumn id="8" xr3:uid="{00000000-0010-0000-0000-000008000000}" name="Parcours (CFA)"/>
    <tableColumn id="4" xr3:uid="{00000000-0010-0000-0000-000004000000}" name="Parcours (UFA)"/>
    <tableColumn id="9" xr3:uid="{00000000-0010-0000-0000-000009000000}" name="Sous-parcours (UFA)"/>
    <tableColumn id="10" xr3:uid="{00000000-0010-0000-0000-00000A000000}" name="Code RNCP"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Groupes" displayName="Groupes" ref="A1:F97" totalsRowShown="0" headerRowDxfId="78">
  <autoFilter ref="A1:F97" xr:uid="{00000000-0009-0000-0100-000003000000}"/>
  <sortState xmlns:xlrd2="http://schemas.microsoft.com/office/spreadsheetml/2017/richdata2" ref="A2:F97">
    <sortCondition ref="A2:A97"/>
    <sortCondition ref="C2:C97"/>
  </sortState>
  <tableColumns count="6">
    <tableColumn id="1" xr3:uid="{00000000-0010-0000-0100-000001000000}" name="Nom composante"/>
    <tableColumn id="2" xr3:uid="{00000000-0010-0000-0100-000002000000}" name="Site de formation"/>
    <tableColumn id="3" xr3:uid="{00000000-0010-0000-0100-000003000000}" name="Acronyme formation"/>
    <tableColumn id="4" xr3:uid="{00000000-0010-0000-0100-000004000000}" name="Nom court formation"/>
    <tableColumn id="5" xr3:uid="{00000000-0010-0000-0100-000005000000}" name="Abrégé groupe"/>
    <tableColumn id="6" xr3:uid="{00000000-0010-0000-0100-000006000000}"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SitesFormations" displayName="SitesFormations" ref="A1:E7" totalsRowShown="0" headerRowDxfId="77">
  <autoFilter ref="A1:E7" xr:uid="{00000000-0009-0000-0100-000002000000}"/>
  <sortState xmlns:xlrd2="http://schemas.microsoft.com/office/spreadsheetml/2017/richdata2" ref="A2:D7">
    <sortCondition ref="A2:A7"/>
    <sortCondition ref="B2:B7"/>
  </sortState>
  <tableColumns count="5">
    <tableColumn id="1" xr3:uid="{00000000-0010-0000-0200-000001000000}" name="Composante"/>
    <tableColumn id="2" xr3:uid="{00000000-0010-0000-0200-000002000000}" name="Site de formation principal"/>
    <tableColumn id="3" xr3:uid="{00000000-0010-0000-0200-000003000000}" name="UAI"/>
    <tableColumn id="4" xr3:uid="{00000000-0010-0000-0200-000004000000}" name="adresse"/>
    <tableColumn id="5" xr3:uid="{00000000-0010-0000-0200-000005000000}" name="Mail pour assiduité" dataDxfId="7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Import_corrigé" displayName="Import_corrigé" ref="A2:J3" tableType="queryTable" totalsRowShown="0">
  <autoFilter ref="A2:J3" xr:uid="{00000000-0009-0000-0100-000006000000}"/>
  <tableColumns count="10">
    <tableColumn id="1" xr3:uid="{00000000-0010-0000-0300-000001000000}" uniqueName="1" name="Date début" queryTableFieldId="1" dataDxfId="75"/>
    <tableColumn id="2" xr3:uid="{00000000-0010-0000-0300-000002000000}" uniqueName="2" name="Horaire début" queryTableFieldId="2" dataDxfId="74"/>
    <tableColumn id="3" xr3:uid="{00000000-0010-0000-0300-000003000000}" uniqueName="3" name="Horaire Fin" queryTableFieldId="3" dataDxfId="73"/>
    <tableColumn id="4" xr3:uid="{00000000-0010-0000-0300-000004000000}" uniqueName="4" name="Titre" queryTableFieldId="4" dataDxfId="72"/>
    <tableColumn id="5" xr3:uid="{00000000-0010-0000-0300-000005000000}" uniqueName="5" name="Periode" queryTableFieldId="5" dataDxfId="71"/>
    <tableColumn id="6" xr3:uid="{00000000-0010-0000-0300-000006000000}" uniqueName="6" name="Email Formateur" queryTableFieldId="6" dataDxfId="70"/>
    <tableColumn id="7" xr3:uid="{00000000-0010-0000-0300-000007000000}" uniqueName="7" name="Salle de cours" queryTableFieldId="7" dataDxfId="69"/>
    <tableColumn id="8" xr3:uid="{00000000-0010-0000-0300-000008000000}" uniqueName="8" name="Groupe" queryTableFieldId="8" dataDxfId="68"/>
    <tableColumn id="9" xr3:uid="{00000000-0010-0000-0300-000009000000}" uniqueName="9" name="Matière" queryTableFieldId="9" dataDxfId="67"/>
    <tableColumn id="10" xr3:uid="{00000000-0010-0000-0300-00000A000000}" uniqueName="10" name="Apprenti" queryTableFieldId="10" dataDxfId="66"/>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208" t="s">
        <v>98</v>
      </c>
      <c r="B1" s="209"/>
      <c r="C1" s="210"/>
    </row>
    <row r="2" spans="1:3" x14ac:dyDescent="0.3">
      <c r="A2" s="20"/>
      <c r="B2" s="21"/>
      <c r="C2" s="22"/>
    </row>
    <row r="3" spans="1:3" x14ac:dyDescent="0.3">
      <c r="A3" s="23" t="s">
        <v>0</v>
      </c>
      <c r="B3" s="24" t="s">
        <v>141</v>
      </c>
      <c r="C3" s="25"/>
    </row>
    <row r="4" spans="1:3" ht="30" customHeight="1" x14ac:dyDescent="0.3">
      <c r="A4" s="23" t="s">
        <v>1</v>
      </c>
      <c r="B4" s="26" t="s">
        <v>2</v>
      </c>
      <c r="C4" s="25"/>
    </row>
    <row r="5" spans="1:3" ht="12.75" customHeight="1" x14ac:dyDescent="0.3">
      <c r="A5" s="23"/>
      <c r="B5" s="205"/>
      <c r="C5" s="25"/>
    </row>
    <row r="6" spans="1:3" ht="30" customHeight="1" x14ac:dyDescent="0.3">
      <c r="A6" s="23"/>
      <c r="B6" s="26"/>
      <c r="C6" s="25"/>
    </row>
    <row r="7" spans="1:3" ht="15.6" x14ac:dyDescent="0.3">
      <c r="A7" s="23" t="s">
        <v>3</v>
      </c>
      <c r="B7" s="27" t="s">
        <v>90</v>
      </c>
      <c r="C7" s="25"/>
    </row>
    <row r="8" spans="1:3" x14ac:dyDescent="0.3">
      <c r="A8" s="23"/>
      <c r="B8" s="26"/>
      <c r="C8" s="25"/>
    </row>
    <row r="9" spans="1:3" ht="18" x14ac:dyDescent="0.3">
      <c r="A9" s="28"/>
      <c r="B9" s="36" t="s">
        <v>142</v>
      </c>
      <c r="C9" s="25"/>
    </row>
    <row r="10" spans="1:3" ht="100.8" x14ac:dyDescent="0.3">
      <c r="A10" s="26"/>
      <c r="B10" s="29" t="s">
        <v>741</v>
      </c>
      <c r="C10" s="25"/>
    </row>
    <row r="11" spans="1:3" ht="57.6" x14ac:dyDescent="0.3">
      <c r="A11" s="26"/>
      <c r="B11" s="30" t="s">
        <v>234</v>
      </c>
      <c r="C11" s="25"/>
    </row>
    <row r="12" spans="1:3" ht="39" customHeight="1" x14ac:dyDescent="0.3">
      <c r="A12" s="26"/>
      <c r="B12" s="31" t="s">
        <v>137</v>
      </c>
      <c r="C12" s="25"/>
    </row>
    <row r="13" spans="1:3" x14ac:dyDescent="0.3">
      <c r="A13" s="26"/>
      <c r="B13" s="26"/>
      <c r="C13" s="25"/>
    </row>
    <row r="14" spans="1:3" ht="15.6" x14ac:dyDescent="0.3">
      <c r="A14" s="26"/>
      <c r="B14" s="27" t="s">
        <v>91</v>
      </c>
      <c r="C14" s="25"/>
    </row>
    <row r="15" spans="1:3" x14ac:dyDescent="0.3">
      <c r="A15" s="28"/>
      <c r="B15" s="30"/>
      <c r="C15" s="25"/>
    </row>
    <row r="16" spans="1:3" x14ac:dyDescent="0.3">
      <c r="A16" s="28"/>
      <c r="B16" s="26" t="s">
        <v>138</v>
      </c>
      <c r="C16" s="25"/>
    </row>
    <row r="17" spans="1:5" x14ac:dyDescent="0.3">
      <c r="A17" s="28"/>
      <c r="B17" s="26" t="s">
        <v>139</v>
      </c>
      <c r="C17" s="25"/>
      <c r="E17" s="37"/>
    </row>
    <row r="18" spans="1:5" x14ac:dyDescent="0.3">
      <c r="A18" s="28"/>
      <c r="B18" s="26" t="s">
        <v>733</v>
      </c>
      <c r="C18" s="25"/>
    </row>
    <row r="19" spans="1:5" ht="43.2" x14ac:dyDescent="0.3">
      <c r="A19" s="28"/>
      <c r="B19" s="26" t="s">
        <v>734</v>
      </c>
      <c r="C19" s="25"/>
    </row>
    <row r="20" spans="1:5" x14ac:dyDescent="0.3">
      <c r="A20" s="28"/>
      <c r="B20" s="29" t="s">
        <v>735</v>
      </c>
      <c r="C20" s="25"/>
    </row>
    <row r="21" spans="1:5" ht="43.2" x14ac:dyDescent="0.3">
      <c r="A21" s="28"/>
      <c r="B21" s="29" t="s">
        <v>736</v>
      </c>
      <c r="C21" s="25"/>
    </row>
    <row r="22" spans="1:5" ht="43.2" x14ac:dyDescent="0.3">
      <c r="A22" s="28"/>
      <c r="B22" s="32" t="s">
        <v>742</v>
      </c>
      <c r="C22" s="25"/>
    </row>
    <row r="23" spans="1:5" x14ac:dyDescent="0.3">
      <c r="A23" s="28"/>
      <c r="B23" s="28" t="s">
        <v>737</v>
      </c>
      <c r="C23" s="25"/>
    </row>
    <row r="24" spans="1:5" ht="15" thickBot="1" x14ac:dyDescent="0.35">
      <c r="A24" s="33"/>
      <c r="B24" s="34"/>
      <c r="C24" s="35"/>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915"/>
  <sheetViews>
    <sheetView workbookViewId="0">
      <pane ySplit="1" topLeftCell="A881" activePane="bottomLeft" state="frozen"/>
      <selection pane="bottomLeft"/>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9.33203125" bestFit="1" customWidth="1"/>
    <col min="9" max="9" width="9.44140625" bestFit="1" customWidth="1"/>
    <col min="10" max="10" width="10.109375" bestFit="1" customWidth="1"/>
    <col min="11" max="11" width="9.33203125" bestFit="1" customWidth="1"/>
  </cols>
  <sheetData>
    <row r="1" spans="1:11" x14ac:dyDescent="0.3">
      <c r="A1" s="8" t="s">
        <v>45</v>
      </c>
      <c r="B1" s="2" t="s">
        <v>46</v>
      </c>
      <c r="C1" s="2" t="s">
        <v>47</v>
      </c>
      <c r="D1" s="2" t="s">
        <v>48</v>
      </c>
      <c r="E1" s="2" t="s">
        <v>49</v>
      </c>
      <c r="F1" s="2" t="s">
        <v>50</v>
      </c>
      <c r="G1" s="2" t="s">
        <v>51</v>
      </c>
      <c r="H1" s="2" t="s">
        <v>52</v>
      </c>
      <c r="I1" s="2" t="s">
        <v>53</v>
      </c>
      <c r="J1" s="2" t="s">
        <v>54</v>
      </c>
      <c r="K1" s="2" t="s">
        <v>233</v>
      </c>
    </row>
    <row r="2" spans="1:11" x14ac:dyDescent="0.3">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M MPS 2A</v>
      </c>
    </row>
    <row r="3" spans="1:11" x14ac:dyDescent="0.3">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M MPS 2A</v>
      </c>
    </row>
    <row r="4" spans="1:11" x14ac:dyDescent="0.3">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M MPS 2A</v>
      </c>
    </row>
    <row r="5" spans="1:11" x14ac:dyDescent="0.3">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M MPS 2A</v>
      </c>
    </row>
    <row r="6" spans="1:11" x14ac:dyDescent="0.3">
      <c r="A6" s="1">
        <f t="shared" si="3"/>
        <v>46237</v>
      </c>
      <c r="B6" t="str">
        <f t="shared" si="0"/>
        <v>08:00</v>
      </c>
      <c r="C6" t="str">
        <f t="shared" si="1"/>
        <v>12:00</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Entreprise</v>
      </c>
      <c r="E6">
        <f t="shared" si="2"/>
        <v>0</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M MPS 2A</v>
      </c>
    </row>
    <row r="7" spans="1:11" x14ac:dyDescent="0.3">
      <c r="A7" s="1">
        <f t="shared" si="3"/>
        <v>46237</v>
      </c>
      <c r="B7" t="str">
        <f t="shared" si="0"/>
        <v>14:00</v>
      </c>
      <c r="C7" t="str">
        <f t="shared" si="1"/>
        <v>17:00</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Entreprise</v>
      </c>
      <c r="E7">
        <f t="shared" si="2"/>
        <v>0</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M MPS 2A</v>
      </c>
    </row>
    <row r="8" spans="1:11" x14ac:dyDescent="0.3">
      <c r="A8" s="1">
        <f t="shared" si="3"/>
        <v>46238</v>
      </c>
      <c r="B8" t="str">
        <f t="shared" si="0"/>
        <v>08:00</v>
      </c>
      <c r="C8" t="str">
        <f t="shared" si="1"/>
        <v>12:00</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Entreprise</v>
      </c>
      <c r="E8">
        <f t="shared" si="2"/>
        <v>0</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M MPS 2A</v>
      </c>
    </row>
    <row r="9" spans="1:11" x14ac:dyDescent="0.3">
      <c r="A9" s="1">
        <f t="shared" si="3"/>
        <v>46238</v>
      </c>
      <c r="B9" t="str">
        <f t="shared" si="0"/>
        <v>14:00</v>
      </c>
      <c r="C9" t="str">
        <f t="shared" si="1"/>
        <v>17:00</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Entreprise</v>
      </c>
      <c r="E9">
        <f t="shared" si="2"/>
        <v>0</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M MPS 2A</v>
      </c>
    </row>
    <row r="10" spans="1:11" x14ac:dyDescent="0.3">
      <c r="A10" s="1">
        <f t="shared" si="3"/>
        <v>46239</v>
      </c>
      <c r="B10" t="str">
        <f t="shared" si="0"/>
        <v>08:00</v>
      </c>
      <c r="C10" t="str">
        <f t="shared" si="1"/>
        <v>12:00</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Entreprise</v>
      </c>
      <c r="E10">
        <f t="shared" si="2"/>
        <v>0</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M MPS 2A</v>
      </c>
    </row>
    <row r="11" spans="1:11" x14ac:dyDescent="0.3">
      <c r="A11" s="1">
        <f t="shared" si="3"/>
        <v>46239</v>
      </c>
      <c r="B11" t="str">
        <f t="shared" si="0"/>
        <v>14:00</v>
      </c>
      <c r="C11" t="str">
        <f t="shared" si="1"/>
        <v>17:00</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Entreprise</v>
      </c>
      <c r="E11">
        <f t="shared" si="2"/>
        <v>0</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M MPS 2A</v>
      </c>
    </row>
    <row r="12" spans="1:11" x14ac:dyDescent="0.3">
      <c r="A12" s="1">
        <f t="shared" si="3"/>
        <v>46240</v>
      </c>
      <c r="B12" t="str">
        <f t="shared" si="0"/>
        <v>08:00</v>
      </c>
      <c r="C12" t="str">
        <f t="shared" si="1"/>
        <v>12:00</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Entreprise</v>
      </c>
      <c r="E12">
        <f t="shared" si="2"/>
        <v>0</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M MPS 2A</v>
      </c>
    </row>
    <row r="13" spans="1:11" x14ac:dyDescent="0.3">
      <c r="A13" s="1">
        <f t="shared" si="3"/>
        <v>46240</v>
      </c>
      <c r="B13" t="str">
        <f t="shared" si="0"/>
        <v>14:00</v>
      </c>
      <c r="C13" t="str">
        <f t="shared" si="1"/>
        <v>17:00</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Entreprise</v>
      </c>
      <c r="E13">
        <f t="shared" si="2"/>
        <v>0</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M MPS 2A</v>
      </c>
    </row>
    <row r="14" spans="1:11" x14ac:dyDescent="0.3">
      <c r="A14" s="1">
        <f t="shared" si="3"/>
        <v>46241</v>
      </c>
      <c r="B14" t="str">
        <f t="shared" si="0"/>
        <v>08:00</v>
      </c>
      <c r="C14" t="str">
        <f t="shared" si="1"/>
        <v>12:00</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Entreprise</v>
      </c>
      <c r="E14">
        <f t="shared" si="2"/>
        <v>0</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M MPS 2A</v>
      </c>
    </row>
    <row r="15" spans="1:11" x14ac:dyDescent="0.3">
      <c r="A15" s="1">
        <f t="shared" si="3"/>
        <v>46241</v>
      </c>
      <c r="B15" t="str">
        <f t="shared" si="0"/>
        <v>14:00</v>
      </c>
      <c r="C15" t="str">
        <f t="shared" si="1"/>
        <v>17:00</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Entreprise</v>
      </c>
      <c r="E15">
        <f t="shared" si="2"/>
        <v>0</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M MPS 2A</v>
      </c>
    </row>
    <row r="16" spans="1:11" x14ac:dyDescent="0.3">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M MPS 2A</v>
      </c>
    </row>
    <row r="17" spans="1:8" x14ac:dyDescent="0.3">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M MPS 2A</v>
      </c>
    </row>
    <row r="18" spans="1:8" x14ac:dyDescent="0.3">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M MPS 2A</v>
      </c>
    </row>
    <row r="19" spans="1:8" x14ac:dyDescent="0.3">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M MPS 2A</v>
      </c>
    </row>
    <row r="20" spans="1:8" x14ac:dyDescent="0.3">
      <c r="A20" s="1">
        <f t="shared" si="3"/>
        <v>46244</v>
      </c>
      <c r="B20" t="str">
        <f t="shared" si="0"/>
        <v>08:00</v>
      </c>
      <c r="C20" t="str">
        <f t="shared" si="1"/>
        <v>12:00</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Entreprise</v>
      </c>
      <c r="E20">
        <f t="shared" si="2"/>
        <v>0</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M MPS 2A</v>
      </c>
    </row>
    <row r="21" spans="1:8" x14ac:dyDescent="0.3">
      <c r="A21" s="1">
        <f t="shared" si="3"/>
        <v>46244</v>
      </c>
      <c r="B21" t="str">
        <f t="shared" si="0"/>
        <v>14:00</v>
      </c>
      <c r="C21" t="str">
        <f t="shared" si="1"/>
        <v>17:00</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Entreprise</v>
      </c>
      <c r="E21">
        <f t="shared" si="2"/>
        <v>0</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M MPS 2A</v>
      </c>
    </row>
    <row r="22" spans="1:8" x14ac:dyDescent="0.3">
      <c r="A22" s="1">
        <f t="shared" si="3"/>
        <v>46245</v>
      </c>
      <c r="B22" t="str">
        <f t="shared" si="0"/>
        <v>08:00</v>
      </c>
      <c r="C22" t="str">
        <f t="shared" si="1"/>
        <v>12:00</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Entreprise</v>
      </c>
      <c r="E22">
        <f t="shared" si="2"/>
        <v>0</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M MPS 2A</v>
      </c>
    </row>
    <row r="23" spans="1:8" x14ac:dyDescent="0.3">
      <c r="A23" s="1">
        <f t="shared" si="3"/>
        <v>46245</v>
      </c>
      <c r="B23" t="str">
        <f t="shared" si="0"/>
        <v>14:00</v>
      </c>
      <c r="C23" t="str">
        <f t="shared" si="1"/>
        <v>17:00</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Entreprise</v>
      </c>
      <c r="E23">
        <f t="shared" si="2"/>
        <v>0</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M MPS 2A</v>
      </c>
    </row>
    <row r="24" spans="1:8" x14ac:dyDescent="0.3">
      <c r="A24" s="1">
        <f t="shared" si="3"/>
        <v>46246</v>
      </c>
      <c r="B24" t="str">
        <f t="shared" si="0"/>
        <v>08:00</v>
      </c>
      <c r="C24" t="str">
        <f t="shared" si="1"/>
        <v>12:00</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Entreprise</v>
      </c>
      <c r="E24">
        <f t="shared" si="2"/>
        <v>0</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M MPS 2A</v>
      </c>
    </row>
    <row r="25" spans="1:8" x14ac:dyDescent="0.3">
      <c r="A25" s="1">
        <f t="shared" si="3"/>
        <v>46246</v>
      </c>
      <c r="B25" t="str">
        <f t="shared" si="0"/>
        <v>14:00</v>
      </c>
      <c r="C25" t="str">
        <f t="shared" si="1"/>
        <v>17:00</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Entreprise</v>
      </c>
      <c r="E25">
        <f t="shared" si="2"/>
        <v>0</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M MPS 2A</v>
      </c>
    </row>
    <row r="26" spans="1:8" x14ac:dyDescent="0.3">
      <c r="A26" s="1">
        <f t="shared" si="3"/>
        <v>46247</v>
      </c>
      <c r="B26" t="str">
        <f t="shared" si="0"/>
        <v>08:00</v>
      </c>
      <c r="C26" t="str">
        <f t="shared" si="1"/>
        <v>12:00</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Entreprise</v>
      </c>
      <c r="E26">
        <f t="shared" si="2"/>
        <v>0</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M MPS 2A</v>
      </c>
    </row>
    <row r="27" spans="1:8" x14ac:dyDescent="0.3">
      <c r="A27" s="1">
        <f t="shared" si="3"/>
        <v>46247</v>
      </c>
      <c r="B27" t="str">
        <f t="shared" si="0"/>
        <v>14:00</v>
      </c>
      <c r="C27" t="str">
        <f t="shared" si="1"/>
        <v>17:00</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Entreprise</v>
      </c>
      <c r="E27">
        <f t="shared" si="2"/>
        <v>0</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M MPS 2A</v>
      </c>
    </row>
    <row r="28" spans="1:8" x14ac:dyDescent="0.3">
      <c r="A28" s="1">
        <f t="shared" si="3"/>
        <v>46248</v>
      </c>
      <c r="B28" t="str">
        <f t="shared" si="0"/>
        <v>08:00</v>
      </c>
      <c r="C28" t="str">
        <f t="shared" si="1"/>
        <v>12:00</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Entreprise</v>
      </c>
      <c r="E28">
        <f t="shared" si="2"/>
        <v>0</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M MPS 2A</v>
      </c>
    </row>
    <row r="29" spans="1:8" x14ac:dyDescent="0.3">
      <c r="A29" s="1">
        <f t="shared" si="3"/>
        <v>46248</v>
      </c>
      <c r="B29" t="str">
        <f t="shared" si="0"/>
        <v>14:00</v>
      </c>
      <c r="C29" t="str">
        <f t="shared" si="1"/>
        <v>17:00</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Entreprise</v>
      </c>
      <c r="E29">
        <f t="shared" si="2"/>
        <v>0</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M MPS 2A</v>
      </c>
    </row>
    <row r="30" spans="1:8" x14ac:dyDescent="0.3">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M MPS 2A</v>
      </c>
    </row>
    <row r="31" spans="1:8" x14ac:dyDescent="0.3">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M MPS 2A</v>
      </c>
    </row>
    <row r="32" spans="1:8" x14ac:dyDescent="0.3">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M MPS 2A</v>
      </c>
    </row>
    <row r="33" spans="1:8" x14ac:dyDescent="0.3">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M MPS 2A</v>
      </c>
    </row>
    <row r="34" spans="1:8" x14ac:dyDescent="0.3">
      <c r="A34" s="1">
        <f t="shared" si="3"/>
        <v>46251</v>
      </c>
      <c r="B34" t="str">
        <f t="shared" si="0"/>
        <v>08:00</v>
      </c>
      <c r="C34" t="str">
        <f t="shared" si="1"/>
        <v>12:00</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Entreprise</v>
      </c>
      <c r="E34">
        <f t="shared" si="2"/>
        <v>0</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M MPS 2A</v>
      </c>
    </row>
    <row r="35" spans="1:8" x14ac:dyDescent="0.3">
      <c r="A35" s="1">
        <f t="shared" si="3"/>
        <v>46251</v>
      </c>
      <c r="B35" t="str">
        <f t="shared" si="0"/>
        <v>14:00</v>
      </c>
      <c r="C35" t="str">
        <f t="shared" si="1"/>
        <v>17:00</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Entreprise</v>
      </c>
      <c r="E35">
        <f t="shared" si="2"/>
        <v>0</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M MPS 2A</v>
      </c>
    </row>
    <row r="36" spans="1:8" x14ac:dyDescent="0.3">
      <c r="A36" s="1">
        <f t="shared" si="3"/>
        <v>46252</v>
      </c>
      <c r="B36" t="str">
        <f t="shared" si="0"/>
        <v>08:00</v>
      </c>
      <c r="C36" t="str">
        <f t="shared" si="1"/>
        <v>12:00</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Entreprise</v>
      </c>
      <c r="E36">
        <f t="shared" si="2"/>
        <v>0</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M MPS 2A</v>
      </c>
    </row>
    <row r="37" spans="1:8" x14ac:dyDescent="0.3">
      <c r="A37" s="1">
        <f t="shared" si="3"/>
        <v>46252</v>
      </c>
      <c r="B37" t="str">
        <f t="shared" si="0"/>
        <v>14:00</v>
      </c>
      <c r="C37" t="str">
        <f t="shared" si="1"/>
        <v>17:00</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Entreprise</v>
      </c>
      <c r="E37">
        <f t="shared" si="2"/>
        <v>0</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M MPS 2A</v>
      </c>
    </row>
    <row r="38" spans="1:8" x14ac:dyDescent="0.3">
      <c r="A38" s="1">
        <f t="shared" si="3"/>
        <v>46253</v>
      </c>
      <c r="B38" t="str">
        <f t="shared" si="0"/>
        <v>08:00</v>
      </c>
      <c r="C38" t="str">
        <f t="shared" si="1"/>
        <v>12:00</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Entreprise</v>
      </c>
      <c r="E38">
        <f t="shared" si="2"/>
        <v>0</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M MPS 2A</v>
      </c>
    </row>
    <row r="39" spans="1:8" x14ac:dyDescent="0.3">
      <c r="A39" s="1">
        <f t="shared" si="3"/>
        <v>46253</v>
      </c>
      <c r="B39" t="str">
        <f t="shared" si="0"/>
        <v>14:00</v>
      </c>
      <c r="C39" t="str">
        <f t="shared" si="1"/>
        <v>17:00</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Entreprise</v>
      </c>
      <c r="E39">
        <f t="shared" si="2"/>
        <v>0</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M MPS 2A</v>
      </c>
    </row>
    <row r="40" spans="1:8" x14ac:dyDescent="0.3">
      <c r="A40" s="1">
        <f t="shared" si="3"/>
        <v>46254</v>
      </c>
      <c r="B40" t="str">
        <f t="shared" si="0"/>
        <v>08:00</v>
      </c>
      <c r="C40" t="str">
        <f t="shared" si="1"/>
        <v>12:00</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Entreprise</v>
      </c>
      <c r="E40">
        <f t="shared" si="2"/>
        <v>0</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M MPS 2A</v>
      </c>
    </row>
    <row r="41" spans="1:8" x14ac:dyDescent="0.3">
      <c r="A41" s="1">
        <f t="shared" si="3"/>
        <v>46254</v>
      </c>
      <c r="B41" t="str">
        <f t="shared" si="0"/>
        <v>14:00</v>
      </c>
      <c r="C41" t="str">
        <f t="shared" si="1"/>
        <v>17:00</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Entreprise</v>
      </c>
      <c r="E41">
        <f t="shared" si="2"/>
        <v>0</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M MPS 2A</v>
      </c>
    </row>
    <row r="42" spans="1:8" x14ac:dyDescent="0.3">
      <c r="A42" s="1">
        <f t="shared" si="3"/>
        <v>46255</v>
      </c>
      <c r="B42" t="str">
        <f t="shared" si="0"/>
        <v>08:00</v>
      </c>
      <c r="C42" t="str">
        <f t="shared" si="1"/>
        <v>12:00</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Entreprise</v>
      </c>
      <c r="E42">
        <f t="shared" si="2"/>
        <v>0</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M MPS 2A</v>
      </c>
    </row>
    <row r="43" spans="1:8" x14ac:dyDescent="0.3">
      <c r="A43" s="1">
        <f t="shared" si="3"/>
        <v>46255</v>
      </c>
      <c r="B43" t="str">
        <f t="shared" si="0"/>
        <v>14:00</v>
      </c>
      <c r="C43" t="str">
        <f t="shared" si="1"/>
        <v>17:00</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Entreprise</v>
      </c>
      <c r="E43">
        <f t="shared" si="2"/>
        <v>0</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M MPS 2A</v>
      </c>
    </row>
    <row r="44" spans="1:8" x14ac:dyDescent="0.3">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M MPS 2A</v>
      </c>
    </row>
    <row r="45" spans="1:8" x14ac:dyDescent="0.3">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M MPS 2A</v>
      </c>
    </row>
    <row r="46" spans="1:8" x14ac:dyDescent="0.3">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M MPS 2A</v>
      </c>
    </row>
    <row r="47" spans="1:8" x14ac:dyDescent="0.3">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M MPS 2A</v>
      </c>
    </row>
    <row r="48" spans="1:8" x14ac:dyDescent="0.3">
      <c r="A48" s="1">
        <f t="shared" si="3"/>
        <v>46258</v>
      </c>
      <c r="B48" t="str">
        <f t="shared" si="0"/>
        <v>08:00</v>
      </c>
      <c r="C48" t="str">
        <f t="shared" si="1"/>
        <v>12:00</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Entreprise</v>
      </c>
      <c r="E48">
        <f t="shared" si="2"/>
        <v>0</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M MPS 2A</v>
      </c>
    </row>
    <row r="49" spans="1:8" x14ac:dyDescent="0.3">
      <c r="A49" s="1">
        <f t="shared" si="3"/>
        <v>46258</v>
      </c>
      <c r="B49" t="str">
        <f t="shared" si="0"/>
        <v>14:00</v>
      </c>
      <c r="C49" t="str">
        <f t="shared" si="1"/>
        <v>17:00</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Entreprise</v>
      </c>
      <c r="E49">
        <f t="shared" si="2"/>
        <v>0</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M MPS 2A</v>
      </c>
    </row>
    <row r="50" spans="1:8" x14ac:dyDescent="0.3">
      <c r="A50" s="1">
        <f t="shared" si="3"/>
        <v>46259</v>
      </c>
      <c r="B50" t="str">
        <f t="shared" si="0"/>
        <v>08:00</v>
      </c>
      <c r="C50" t="str">
        <f t="shared" si="1"/>
        <v>12:00</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Entreprise</v>
      </c>
      <c r="E50">
        <f t="shared" si="2"/>
        <v>0</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M MPS 2A</v>
      </c>
    </row>
    <row r="51" spans="1:8" x14ac:dyDescent="0.3">
      <c r="A51" s="1">
        <f t="shared" si="3"/>
        <v>46259</v>
      </c>
      <c r="B51" t="str">
        <f t="shared" si="0"/>
        <v>14:00</v>
      </c>
      <c r="C51" t="str">
        <f t="shared" si="1"/>
        <v>17:00</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Entreprise</v>
      </c>
      <c r="E51">
        <f t="shared" si="2"/>
        <v>0</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M MPS 2A</v>
      </c>
    </row>
    <row r="52" spans="1:8" x14ac:dyDescent="0.3">
      <c r="A52" s="1">
        <f t="shared" si="3"/>
        <v>46260</v>
      </c>
      <c r="B52" t="str">
        <f t="shared" si="0"/>
        <v>08:00</v>
      </c>
      <c r="C52" t="str">
        <f t="shared" si="1"/>
        <v>12:00</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Entreprise</v>
      </c>
      <c r="E52">
        <f t="shared" si="2"/>
        <v>0</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M MPS 2A</v>
      </c>
    </row>
    <row r="53" spans="1:8" x14ac:dyDescent="0.3">
      <c r="A53" s="1">
        <f t="shared" si="3"/>
        <v>46260</v>
      </c>
      <c r="B53" t="str">
        <f t="shared" si="0"/>
        <v>14:00</v>
      </c>
      <c r="C53" t="str">
        <f t="shared" si="1"/>
        <v>17:00</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Entreprise</v>
      </c>
      <c r="E53">
        <f t="shared" si="2"/>
        <v>0</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M MPS 2A</v>
      </c>
    </row>
    <row r="54" spans="1:8" x14ac:dyDescent="0.3">
      <c r="A54" s="1">
        <f t="shared" si="3"/>
        <v>46261</v>
      </c>
      <c r="B54" t="str">
        <f t="shared" si="0"/>
        <v>08:00</v>
      </c>
      <c r="C54" t="str">
        <f t="shared" si="1"/>
        <v>12:00</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Entreprise</v>
      </c>
      <c r="E54">
        <f t="shared" si="2"/>
        <v>0</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M MPS 2A</v>
      </c>
    </row>
    <row r="55" spans="1:8" x14ac:dyDescent="0.3">
      <c r="A55" s="1">
        <f t="shared" si="3"/>
        <v>46261</v>
      </c>
      <c r="B55" t="str">
        <f t="shared" si="0"/>
        <v>14:00</v>
      </c>
      <c r="C55" t="str">
        <f t="shared" si="1"/>
        <v>17:00</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Entreprise</v>
      </c>
      <c r="E55">
        <f t="shared" si="2"/>
        <v>0</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M MPS 2A</v>
      </c>
    </row>
    <row r="56" spans="1:8" x14ac:dyDescent="0.3">
      <c r="A56" s="1">
        <f t="shared" si="3"/>
        <v>46262</v>
      </c>
      <c r="B56" t="str">
        <f t="shared" si="0"/>
        <v>08:00</v>
      </c>
      <c r="C56" t="str">
        <f t="shared" si="1"/>
        <v>12:00</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Entreprise</v>
      </c>
      <c r="E56">
        <f t="shared" si="2"/>
        <v>0</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M MPS 2A</v>
      </c>
    </row>
    <row r="57" spans="1:8" x14ac:dyDescent="0.3">
      <c r="A57" s="1">
        <f t="shared" si="3"/>
        <v>46262</v>
      </c>
      <c r="B57" t="str">
        <f t="shared" si="0"/>
        <v>14:00</v>
      </c>
      <c r="C57" t="str">
        <f t="shared" si="1"/>
        <v>17:00</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Entreprise</v>
      </c>
      <c r="E57">
        <f t="shared" si="2"/>
        <v>0</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M MPS 2A</v>
      </c>
    </row>
    <row r="58" spans="1:8" x14ac:dyDescent="0.3">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M MPS 2A</v>
      </c>
    </row>
    <row r="59" spans="1:8" x14ac:dyDescent="0.3">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M MPS 2A</v>
      </c>
    </row>
    <row r="60" spans="1:8" x14ac:dyDescent="0.3">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M MPS 2A</v>
      </c>
    </row>
    <row r="61" spans="1:8" x14ac:dyDescent="0.3">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M MPS 2A</v>
      </c>
    </row>
    <row r="62" spans="1:8" x14ac:dyDescent="0.3">
      <c r="A62" s="1">
        <f t="shared" si="3"/>
        <v>46265</v>
      </c>
      <c r="B62" t="str">
        <f t="shared" si="0"/>
        <v>08:00</v>
      </c>
      <c r="C62" t="str">
        <f t="shared" si="1"/>
        <v>12:00</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Entreprise</v>
      </c>
      <c r="E62">
        <f t="shared" si="2"/>
        <v>0</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M MPS 2A</v>
      </c>
    </row>
    <row r="63" spans="1:8" x14ac:dyDescent="0.3">
      <c r="A63" s="1">
        <f t="shared" si="3"/>
        <v>46265</v>
      </c>
      <c r="B63" t="str">
        <f t="shared" si="0"/>
        <v>14:00</v>
      </c>
      <c r="C63" t="str">
        <f t="shared" si="1"/>
        <v>17:00</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Entreprise</v>
      </c>
      <c r="E63">
        <f t="shared" si="2"/>
        <v>0</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M MPS 2A</v>
      </c>
    </row>
    <row r="64" spans="1:8" x14ac:dyDescent="0.3">
      <c r="A64" s="1">
        <f t="shared" si="3"/>
        <v>46266</v>
      </c>
      <c r="B64" t="str">
        <f t="shared" si="0"/>
        <v>08:00</v>
      </c>
      <c r="C64" t="str">
        <f t="shared" si="1"/>
        <v>12:00</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Entreprise</v>
      </c>
      <c r="E64">
        <f t="shared" si="2"/>
        <v>0</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M MPS 2A</v>
      </c>
    </row>
    <row r="65" spans="1:8" x14ac:dyDescent="0.3">
      <c r="A65" s="1">
        <f t="shared" si="3"/>
        <v>46266</v>
      </c>
      <c r="B65" t="str">
        <f t="shared" si="0"/>
        <v>14:00</v>
      </c>
      <c r="C65" t="str">
        <f t="shared" si="1"/>
        <v>17:00</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Entreprise</v>
      </c>
      <c r="E65">
        <f t="shared" si="2"/>
        <v>0</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M MPS 2A</v>
      </c>
    </row>
    <row r="66" spans="1:8" x14ac:dyDescent="0.3">
      <c r="A66" s="1">
        <f t="shared" si="3"/>
        <v>46267</v>
      </c>
      <c r="B66" t="str">
        <f t="shared" si="0"/>
        <v>08:00</v>
      </c>
      <c r="C66" t="str">
        <f t="shared" si="1"/>
        <v>12:00</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Entreprise</v>
      </c>
      <c r="E66">
        <f t="shared" si="2"/>
        <v>0</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M MPS 2A</v>
      </c>
    </row>
    <row r="67" spans="1:8" x14ac:dyDescent="0.3">
      <c r="A67" s="1">
        <f t="shared" si="3"/>
        <v>46267</v>
      </c>
      <c r="B67" t="str">
        <f t="shared" ref="B67:B130" si="4">IF(D67="","",IF($A67=$A66,"14:00","08:00"))</f>
        <v>14:00</v>
      </c>
      <c r="C67" t="str">
        <f t="shared" ref="C67:C130" si="5">IF(D67="","",IF($A67=$A66,"17:00","12:00"))</f>
        <v>17:00</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Entreprise</v>
      </c>
      <c r="E67">
        <f t="shared" ref="E67:E130" si="6">IF(D67="","",IF(OR(D67="Entreprise",D67="Révisions (Etp)"),0,1))</f>
        <v>0</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M MPS 2A</v>
      </c>
    </row>
    <row r="68" spans="1:8" x14ac:dyDescent="0.3">
      <c r="A68" s="1">
        <f t="shared" ref="A68:A131" si="7">IF(A67=A66,A67+1,A67)</f>
        <v>46268</v>
      </c>
      <c r="B68" t="str">
        <f t="shared" si="4"/>
        <v>08:00</v>
      </c>
      <c r="C68" t="str">
        <f t="shared" si="5"/>
        <v>12:00</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Entreprise</v>
      </c>
      <c r="E68">
        <f t="shared" si="6"/>
        <v>0</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M MPS 2A</v>
      </c>
    </row>
    <row r="69" spans="1:8" x14ac:dyDescent="0.3">
      <c r="A69" s="1">
        <f t="shared" si="7"/>
        <v>46268</v>
      </c>
      <c r="B69" t="str">
        <f t="shared" si="4"/>
        <v>14:00</v>
      </c>
      <c r="C69" t="str">
        <f t="shared" si="5"/>
        <v>17:00</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Entreprise</v>
      </c>
      <c r="E69">
        <f t="shared" si="6"/>
        <v>0</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M MPS 2A</v>
      </c>
    </row>
    <row r="70" spans="1:8" x14ac:dyDescent="0.3">
      <c r="A70" s="1">
        <f t="shared" si="7"/>
        <v>46269</v>
      </c>
      <c r="B70" t="str">
        <f t="shared" si="4"/>
        <v>08:00</v>
      </c>
      <c r="C70" t="str">
        <f t="shared" si="5"/>
        <v>12:00</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Entreprise</v>
      </c>
      <c r="E70">
        <f t="shared" si="6"/>
        <v>0</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M MPS 2A</v>
      </c>
    </row>
    <row r="71" spans="1:8" x14ac:dyDescent="0.3">
      <c r="A71" s="1">
        <f t="shared" si="7"/>
        <v>46269</v>
      </c>
      <c r="B71" t="str">
        <f t="shared" si="4"/>
        <v>14:00</v>
      </c>
      <c r="C71" t="str">
        <f t="shared" si="5"/>
        <v>17:00</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Entreprise</v>
      </c>
      <c r="E71">
        <f t="shared" si="6"/>
        <v>0</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M MPS 2A</v>
      </c>
    </row>
    <row r="72" spans="1:8" x14ac:dyDescent="0.3">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M MPS 2A</v>
      </c>
    </row>
    <row r="73" spans="1:8" x14ac:dyDescent="0.3">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M MPS 2A</v>
      </c>
    </row>
    <row r="74" spans="1:8" x14ac:dyDescent="0.3">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M MPS 2A</v>
      </c>
    </row>
    <row r="75" spans="1:8" x14ac:dyDescent="0.3">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M MPS 2A</v>
      </c>
    </row>
    <row r="76" spans="1:8" x14ac:dyDescent="0.3">
      <c r="A76" s="1">
        <f t="shared" si="7"/>
        <v>46272</v>
      </c>
      <c r="B76" t="str">
        <f t="shared" si="4"/>
        <v>08:00</v>
      </c>
      <c r="C76" t="str">
        <f t="shared" si="5"/>
        <v>12:00</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Rentrée</v>
      </c>
      <c r="E76">
        <f t="shared" si="6"/>
        <v>1</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M MPS 2A</v>
      </c>
    </row>
    <row r="77" spans="1:8" x14ac:dyDescent="0.3">
      <c r="A77" s="1">
        <f t="shared" si="7"/>
        <v>46272</v>
      </c>
      <c r="B77" t="str">
        <f t="shared" si="4"/>
        <v>14:00</v>
      </c>
      <c r="C77" t="str">
        <f t="shared" si="5"/>
        <v>17:00</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Rentrée</v>
      </c>
      <c r="E77">
        <f t="shared" si="6"/>
        <v>1</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M MPS 2A</v>
      </c>
    </row>
    <row r="78" spans="1:8" x14ac:dyDescent="0.3">
      <c r="A78" s="1">
        <f t="shared" si="7"/>
        <v>46273</v>
      </c>
      <c r="B78" t="str">
        <f t="shared" si="4"/>
        <v>08:00</v>
      </c>
      <c r="C78" t="str">
        <f t="shared" si="5"/>
        <v>12:00</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Centre</v>
      </c>
      <c r="E78">
        <f t="shared" si="6"/>
        <v>1</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M MPS 2A</v>
      </c>
    </row>
    <row r="79" spans="1:8" x14ac:dyDescent="0.3">
      <c r="A79" s="1">
        <f t="shared" si="7"/>
        <v>46273</v>
      </c>
      <c r="B79" t="str">
        <f t="shared" si="4"/>
        <v>14:00</v>
      </c>
      <c r="C79" t="str">
        <f t="shared" si="5"/>
        <v>17:00</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Centre</v>
      </c>
      <c r="E79">
        <f t="shared" si="6"/>
        <v>1</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M MPS 2A</v>
      </c>
    </row>
    <row r="80" spans="1:8" x14ac:dyDescent="0.3">
      <c r="A80" s="1">
        <f t="shared" si="7"/>
        <v>46274</v>
      </c>
      <c r="B80" t="str">
        <f t="shared" si="4"/>
        <v>08:00</v>
      </c>
      <c r="C80" t="str">
        <f t="shared" si="5"/>
        <v>12:00</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Centre</v>
      </c>
      <c r="E80">
        <f t="shared" si="6"/>
        <v>1</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M MPS 2A</v>
      </c>
    </row>
    <row r="81" spans="1:8" x14ac:dyDescent="0.3">
      <c r="A81" s="1">
        <f t="shared" si="7"/>
        <v>46274</v>
      </c>
      <c r="B81" t="str">
        <f t="shared" si="4"/>
        <v>14:00</v>
      </c>
      <c r="C81" t="str">
        <f t="shared" si="5"/>
        <v>17:00</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Centre</v>
      </c>
      <c r="E81">
        <f t="shared" si="6"/>
        <v>1</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M MPS 2A</v>
      </c>
    </row>
    <row r="82" spans="1:8" x14ac:dyDescent="0.3">
      <c r="A82" s="1">
        <f t="shared" si="7"/>
        <v>46275</v>
      </c>
      <c r="B82" t="str">
        <f t="shared" si="4"/>
        <v>08:00</v>
      </c>
      <c r="C82" t="str">
        <f t="shared" si="5"/>
        <v>12:00</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Centre</v>
      </c>
      <c r="E82">
        <f t="shared" si="6"/>
        <v>1</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M MPS 2A</v>
      </c>
    </row>
    <row r="83" spans="1:8" x14ac:dyDescent="0.3">
      <c r="A83" s="1">
        <f t="shared" si="7"/>
        <v>46275</v>
      </c>
      <c r="B83" t="str">
        <f t="shared" si="4"/>
        <v>14:00</v>
      </c>
      <c r="C83" t="str">
        <f t="shared" si="5"/>
        <v>17:00</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Centre</v>
      </c>
      <c r="E83">
        <f t="shared" si="6"/>
        <v>1</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M MPS 2A</v>
      </c>
    </row>
    <row r="84" spans="1:8" x14ac:dyDescent="0.3">
      <c r="A84" s="1">
        <f t="shared" si="7"/>
        <v>46276</v>
      </c>
      <c r="B84" t="str">
        <f t="shared" si="4"/>
        <v>08:00</v>
      </c>
      <c r="C84" t="str">
        <f t="shared" si="5"/>
        <v>12:00</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Centre</v>
      </c>
      <c r="E84">
        <f t="shared" si="6"/>
        <v>1</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M MPS 2A</v>
      </c>
    </row>
    <row r="85" spans="1:8" x14ac:dyDescent="0.3">
      <c r="A85" s="1">
        <f t="shared" si="7"/>
        <v>46276</v>
      </c>
      <c r="B85" t="str">
        <f t="shared" si="4"/>
        <v>14:00</v>
      </c>
      <c r="C85" t="str">
        <f t="shared" si="5"/>
        <v>17:00</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Centre</v>
      </c>
      <c r="E85">
        <f t="shared" si="6"/>
        <v>1</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M MPS 2A</v>
      </c>
    </row>
    <row r="86" spans="1:8" x14ac:dyDescent="0.3">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M MPS 2A</v>
      </c>
    </row>
    <row r="87" spans="1:8" x14ac:dyDescent="0.3">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M MPS 2A</v>
      </c>
    </row>
    <row r="88" spans="1:8" x14ac:dyDescent="0.3">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M MPS 2A</v>
      </c>
    </row>
    <row r="89" spans="1:8" x14ac:dyDescent="0.3">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M MPS 2A</v>
      </c>
    </row>
    <row r="90" spans="1:8" x14ac:dyDescent="0.3">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Centre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M MPS 2A</v>
      </c>
    </row>
    <row r="91" spans="1:8" x14ac:dyDescent="0.3">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Centre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M MPS 2A</v>
      </c>
    </row>
    <row r="92" spans="1:8" x14ac:dyDescent="0.3">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M MPS 2A</v>
      </c>
    </row>
    <row r="93" spans="1:8" x14ac:dyDescent="0.3">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M MPS 2A</v>
      </c>
    </row>
    <row r="94" spans="1:8" x14ac:dyDescent="0.3">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M MPS 2A</v>
      </c>
    </row>
    <row r="95" spans="1:8" x14ac:dyDescent="0.3">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M MPS 2A</v>
      </c>
    </row>
    <row r="96" spans="1:8" x14ac:dyDescent="0.3">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M MPS 2A</v>
      </c>
    </row>
    <row r="97" spans="1:8" x14ac:dyDescent="0.3">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M MPS 2A</v>
      </c>
    </row>
    <row r="98" spans="1:8" x14ac:dyDescent="0.3">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M MPS 2A</v>
      </c>
    </row>
    <row r="99" spans="1:8" x14ac:dyDescent="0.3">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M MPS 2A</v>
      </c>
    </row>
    <row r="100" spans="1:8" x14ac:dyDescent="0.3">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M MPS 2A</v>
      </c>
    </row>
    <row r="101" spans="1:8" x14ac:dyDescent="0.3">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M MPS 2A</v>
      </c>
    </row>
    <row r="102" spans="1:8" x14ac:dyDescent="0.3">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M MPS 2A</v>
      </c>
    </row>
    <row r="103" spans="1:8" x14ac:dyDescent="0.3">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M MPS 2A</v>
      </c>
    </row>
    <row r="104" spans="1:8" x14ac:dyDescent="0.3">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Centre</v>
      </c>
      <c r="E104">
        <f t="shared" si="6"/>
        <v>1</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M MPS 2A</v>
      </c>
    </row>
    <row r="105" spans="1:8" x14ac:dyDescent="0.3">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Centre</v>
      </c>
      <c r="E105">
        <f t="shared" si="6"/>
        <v>1</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M MPS 2A</v>
      </c>
    </row>
    <row r="106" spans="1:8" x14ac:dyDescent="0.3">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Centre</v>
      </c>
      <c r="E106">
        <f t="shared" si="6"/>
        <v>1</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M MPS 2A</v>
      </c>
    </row>
    <row r="107" spans="1:8" x14ac:dyDescent="0.3">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Centre</v>
      </c>
      <c r="E107">
        <f t="shared" si="6"/>
        <v>1</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M MPS 2A</v>
      </c>
    </row>
    <row r="108" spans="1:8" x14ac:dyDescent="0.3">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Centre</v>
      </c>
      <c r="E108">
        <f t="shared" si="6"/>
        <v>1</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M MPS 2A</v>
      </c>
    </row>
    <row r="109" spans="1:8" x14ac:dyDescent="0.3">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Centre</v>
      </c>
      <c r="E109">
        <f t="shared" si="6"/>
        <v>1</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M MPS 2A</v>
      </c>
    </row>
    <row r="110" spans="1:8" x14ac:dyDescent="0.3">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Centre</v>
      </c>
      <c r="E110">
        <f t="shared" si="6"/>
        <v>1</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M MPS 2A</v>
      </c>
    </row>
    <row r="111" spans="1:8" x14ac:dyDescent="0.3">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Centre</v>
      </c>
      <c r="E111">
        <f t="shared" si="6"/>
        <v>1</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M MPS 2A</v>
      </c>
    </row>
    <row r="112" spans="1:8" x14ac:dyDescent="0.3">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Centre</v>
      </c>
      <c r="E112">
        <f t="shared" si="6"/>
        <v>1</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M MPS 2A</v>
      </c>
    </row>
    <row r="113" spans="1:8" x14ac:dyDescent="0.3">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Centre</v>
      </c>
      <c r="E113">
        <f t="shared" si="6"/>
        <v>1</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M MPS 2A</v>
      </c>
    </row>
    <row r="114" spans="1:8" x14ac:dyDescent="0.3">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M MPS 2A</v>
      </c>
    </row>
    <row r="115" spans="1:8" x14ac:dyDescent="0.3">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M MPS 2A</v>
      </c>
    </row>
    <row r="116" spans="1:8" x14ac:dyDescent="0.3">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M MPS 2A</v>
      </c>
    </row>
    <row r="117" spans="1:8" x14ac:dyDescent="0.3">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M MPS 2A</v>
      </c>
    </row>
    <row r="118" spans="1:8" x14ac:dyDescent="0.3">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Centre</v>
      </c>
      <c r="E118">
        <f t="shared" si="6"/>
        <v>1</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M MPS 2A</v>
      </c>
    </row>
    <row r="119" spans="1:8" x14ac:dyDescent="0.3">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Centre</v>
      </c>
      <c r="E119">
        <f t="shared" si="6"/>
        <v>1</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M MPS 2A</v>
      </c>
    </row>
    <row r="120" spans="1:8" x14ac:dyDescent="0.3">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Centre</v>
      </c>
      <c r="E120">
        <f t="shared" si="6"/>
        <v>1</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M MPS 2A</v>
      </c>
    </row>
    <row r="121" spans="1:8" x14ac:dyDescent="0.3">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Centre</v>
      </c>
      <c r="E121">
        <f t="shared" si="6"/>
        <v>1</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M MPS 2A</v>
      </c>
    </row>
    <row r="122" spans="1:8" x14ac:dyDescent="0.3">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Centre</v>
      </c>
      <c r="E122">
        <f t="shared" si="6"/>
        <v>1</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M MPS 2A</v>
      </c>
    </row>
    <row r="123" spans="1:8" x14ac:dyDescent="0.3">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Centre</v>
      </c>
      <c r="E123">
        <f t="shared" si="6"/>
        <v>1</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M MPS 2A</v>
      </c>
    </row>
    <row r="124" spans="1:8" x14ac:dyDescent="0.3">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Centre</v>
      </c>
      <c r="E124">
        <f t="shared" si="6"/>
        <v>1</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M MPS 2A</v>
      </c>
    </row>
    <row r="125" spans="1:8" x14ac:dyDescent="0.3">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Centre</v>
      </c>
      <c r="E125">
        <f t="shared" si="6"/>
        <v>1</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M MPS 2A</v>
      </c>
    </row>
    <row r="126" spans="1:8" x14ac:dyDescent="0.3">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Centre</v>
      </c>
      <c r="E126">
        <f t="shared" si="6"/>
        <v>1</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M MPS 2A</v>
      </c>
    </row>
    <row r="127" spans="1:8" x14ac:dyDescent="0.3">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Centre</v>
      </c>
      <c r="E127">
        <f t="shared" si="6"/>
        <v>1</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M MPS 2A</v>
      </c>
    </row>
    <row r="128" spans="1:8" x14ac:dyDescent="0.3">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M MPS 2A</v>
      </c>
    </row>
    <row r="129" spans="1:8" x14ac:dyDescent="0.3">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M MPS 2A</v>
      </c>
    </row>
    <row r="130" spans="1:8" x14ac:dyDescent="0.3">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M MPS 2A</v>
      </c>
    </row>
    <row r="131" spans="1:8" x14ac:dyDescent="0.3">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M MPS 2A</v>
      </c>
    </row>
    <row r="132" spans="1:8" x14ac:dyDescent="0.3">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M MPS 2A</v>
      </c>
    </row>
    <row r="133" spans="1:8" x14ac:dyDescent="0.3">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M MPS 2A</v>
      </c>
    </row>
    <row r="134" spans="1:8" x14ac:dyDescent="0.3">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M MPS 2A</v>
      </c>
    </row>
    <row r="135" spans="1:8" x14ac:dyDescent="0.3">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M MPS 2A</v>
      </c>
    </row>
    <row r="136" spans="1:8" x14ac:dyDescent="0.3">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M MPS 2A</v>
      </c>
    </row>
    <row r="137" spans="1:8" x14ac:dyDescent="0.3">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M MPS 2A</v>
      </c>
    </row>
    <row r="138" spans="1:8" x14ac:dyDescent="0.3">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M MPS 2A</v>
      </c>
    </row>
    <row r="139" spans="1:8" x14ac:dyDescent="0.3">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M MPS 2A</v>
      </c>
    </row>
    <row r="140" spans="1:8" x14ac:dyDescent="0.3">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M MPS 2A</v>
      </c>
    </row>
    <row r="141" spans="1:8" x14ac:dyDescent="0.3">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M MPS 2A</v>
      </c>
    </row>
    <row r="142" spans="1:8" x14ac:dyDescent="0.3">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M MPS 2A</v>
      </c>
    </row>
    <row r="143" spans="1:8" x14ac:dyDescent="0.3">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M MPS 2A</v>
      </c>
    </row>
    <row r="144" spans="1:8" x14ac:dyDescent="0.3">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M MPS 2A</v>
      </c>
    </row>
    <row r="145" spans="1:8" x14ac:dyDescent="0.3">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M MPS 2A</v>
      </c>
    </row>
    <row r="146" spans="1:8" x14ac:dyDescent="0.3">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M MPS 2A</v>
      </c>
    </row>
    <row r="147" spans="1:8" x14ac:dyDescent="0.3">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M MPS 2A</v>
      </c>
    </row>
    <row r="148" spans="1:8" x14ac:dyDescent="0.3">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M MPS 2A</v>
      </c>
    </row>
    <row r="149" spans="1:8" x14ac:dyDescent="0.3">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M MPS 2A</v>
      </c>
    </row>
    <row r="150" spans="1:8" x14ac:dyDescent="0.3">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M MPS 2A</v>
      </c>
    </row>
    <row r="151" spans="1:8" x14ac:dyDescent="0.3">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M MPS 2A</v>
      </c>
    </row>
    <row r="152" spans="1:8" x14ac:dyDescent="0.3">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M MPS 2A</v>
      </c>
    </row>
    <row r="153" spans="1:8" x14ac:dyDescent="0.3">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M MPS 2A</v>
      </c>
    </row>
    <row r="154" spans="1:8" x14ac:dyDescent="0.3">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M MPS 2A</v>
      </c>
    </row>
    <row r="155" spans="1:8" x14ac:dyDescent="0.3">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M MPS 2A</v>
      </c>
    </row>
    <row r="156" spans="1:8" x14ac:dyDescent="0.3">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M MPS 2A</v>
      </c>
    </row>
    <row r="157" spans="1:8" x14ac:dyDescent="0.3">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M MPS 2A</v>
      </c>
    </row>
    <row r="158" spans="1:8" x14ac:dyDescent="0.3">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M MPS 2A</v>
      </c>
    </row>
    <row r="159" spans="1:8" x14ac:dyDescent="0.3">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M MPS 2A</v>
      </c>
    </row>
    <row r="160" spans="1:8" x14ac:dyDescent="0.3">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M MPS 2A</v>
      </c>
    </row>
    <row r="161" spans="1:8" x14ac:dyDescent="0.3">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M MPS 2A</v>
      </c>
    </row>
    <row r="162" spans="1:8" x14ac:dyDescent="0.3">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M MPS 2A</v>
      </c>
    </row>
    <row r="163" spans="1:8" x14ac:dyDescent="0.3">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M MPS 2A</v>
      </c>
    </row>
    <row r="164" spans="1:8" x14ac:dyDescent="0.3">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M MPS 2A</v>
      </c>
    </row>
    <row r="165" spans="1:8" x14ac:dyDescent="0.3">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M MPS 2A</v>
      </c>
    </row>
    <row r="166" spans="1:8" x14ac:dyDescent="0.3">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M MPS 2A</v>
      </c>
    </row>
    <row r="167" spans="1:8" x14ac:dyDescent="0.3">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M MPS 2A</v>
      </c>
    </row>
    <row r="168" spans="1:8" x14ac:dyDescent="0.3">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M MPS 2A</v>
      </c>
    </row>
    <row r="169" spans="1:8" x14ac:dyDescent="0.3">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M MPS 2A</v>
      </c>
    </row>
    <row r="170" spans="1:8" x14ac:dyDescent="0.3">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M MPS 2A</v>
      </c>
    </row>
    <row r="171" spans="1:8" x14ac:dyDescent="0.3">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M MPS 2A</v>
      </c>
    </row>
    <row r="172" spans="1:8" x14ac:dyDescent="0.3">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M MPS 2A</v>
      </c>
    </row>
    <row r="173" spans="1:8" x14ac:dyDescent="0.3">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M MPS 2A</v>
      </c>
    </row>
    <row r="174" spans="1:8" x14ac:dyDescent="0.3">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M MPS 2A</v>
      </c>
    </row>
    <row r="175" spans="1:8" x14ac:dyDescent="0.3">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M MPS 2A</v>
      </c>
    </row>
    <row r="176" spans="1:8" x14ac:dyDescent="0.3">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M MPS 2A</v>
      </c>
    </row>
    <row r="177" spans="1:8" x14ac:dyDescent="0.3">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M MPS 2A</v>
      </c>
    </row>
    <row r="178" spans="1:8" x14ac:dyDescent="0.3">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M MPS 2A</v>
      </c>
    </row>
    <row r="179" spans="1:8" x14ac:dyDescent="0.3">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M MPS 2A</v>
      </c>
    </row>
    <row r="180" spans="1:8" x14ac:dyDescent="0.3">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M MPS 2A</v>
      </c>
    </row>
    <row r="181" spans="1:8" x14ac:dyDescent="0.3">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M MPS 2A</v>
      </c>
    </row>
    <row r="182" spans="1:8" x14ac:dyDescent="0.3">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M MPS 2A</v>
      </c>
    </row>
    <row r="183" spans="1:8" x14ac:dyDescent="0.3">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M MPS 2A</v>
      </c>
    </row>
    <row r="184" spans="1:8" x14ac:dyDescent="0.3">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M MPS 2A</v>
      </c>
    </row>
    <row r="185" spans="1:8" x14ac:dyDescent="0.3">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M MPS 2A</v>
      </c>
    </row>
    <row r="186" spans="1:8" x14ac:dyDescent="0.3">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M MPS 2A</v>
      </c>
    </row>
    <row r="187" spans="1:8" x14ac:dyDescent="0.3">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M MPS 2A</v>
      </c>
    </row>
    <row r="188" spans="1:8" x14ac:dyDescent="0.3">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M MPS 2A</v>
      </c>
    </row>
    <row r="189" spans="1:8" x14ac:dyDescent="0.3">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M MPS 2A</v>
      </c>
    </row>
    <row r="190" spans="1:8" x14ac:dyDescent="0.3">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M MPS 2A</v>
      </c>
    </row>
    <row r="191" spans="1:8" x14ac:dyDescent="0.3">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M MPS 2A</v>
      </c>
    </row>
    <row r="192" spans="1:8" x14ac:dyDescent="0.3">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M MPS 2A</v>
      </c>
    </row>
    <row r="193" spans="1:8" x14ac:dyDescent="0.3">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M MPS 2A</v>
      </c>
    </row>
    <row r="194" spans="1:8" x14ac:dyDescent="0.3">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M MPS 2A</v>
      </c>
    </row>
    <row r="195" spans="1:8" x14ac:dyDescent="0.3">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M MPS 2A</v>
      </c>
    </row>
    <row r="196" spans="1:8" x14ac:dyDescent="0.3">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M MPS 2A</v>
      </c>
    </row>
    <row r="197" spans="1:8" x14ac:dyDescent="0.3">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M MPS 2A</v>
      </c>
    </row>
    <row r="198" spans="1:8" x14ac:dyDescent="0.3">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M MPS 2A</v>
      </c>
    </row>
    <row r="199" spans="1:8" x14ac:dyDescent="0.3">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M MPS 2A</v>
      </c>
    </row>
    <row r="200" spans="1:8" x14ac:dyDescent="0.3">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M MPS 2A</v>
      </c>
    </row>
    <row r="201" spans="1:8" x14ac:dyDescent="0.3">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M MPS 2A</v>
      </c>
    </row>
    <row r="202" spans="1:8" x14ac:dyDescent="0.3">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M MPS 2A</v>
      </c>
    </row>
    <row r="203" spans="1:8" x14ac:dyDescent="0.3">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M MPS 2A</v>
      </c>
    </row>
    <row r="204" spans="1:8" x14ac:dyDescent="0.3">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M MPS 2A</v>
      </c>
    </row>
    <row r="205" spans="1:8" x14ac:dyDescent="0.3">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M MPS 2A</v>
      </c>
    </row>
    <row r="206" spans="1:8" x14ac:dyDescent="0.3">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M MPS 2A</v>
      </c>
    </row>
    <row r="207" spans="1:8" x14ac:dyDescent="0.3">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M MPS 2A</v>
      </c>
    </row>
    <row r="208" spans="1:8" x14ac:dyDescent="0.3">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M MPS 2A</v>
      </c>
    </row>
    <row r="209" spans="1:8" x14ac:dyDescent="0.3">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M MPS 2A</v>
      </c>
    </row>
    <row r="210" spans="1:8" x14ac:dyDescent="0.3">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M MPS 2A</v>
      </c>
    </row>
    <row r="211" spans="1:8" x14ac:dyDescent="0.3">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M MPS 2A</v>
      </c>
    </row>
    <row r="212" spans="1:8" x14ac:dyDescent="0.3">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M MPS 2A</v>
      </c>
    </row>
    <row r="213" spans="1:8" x14ac:dyDescent="0.3">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M MPS 2A</v>
      </c>
    </row>
    <row r="214" spans="1:8" x14ac:dyDescent="0.3">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M MPS 2A</v>
      </c>
    </row>
    <row r="215" spans="1:8" x14ac:dyDescent="0.3">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M MPS 2A</v>
      </c>
    </row>
    <row r="216" spans="1:8" x14ac:dyDescent="0.3">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Centre</v>
      </c>
      <c r="E216">
        <f t="shared" si="14"/>
        <v>1</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M MPS 2A</v>
      </c>
    </row>
    <row r="217" spans="1:8" x14ac:dyDescent="0.3">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Centre</v>
      </c>
      <c r="E217">
        <f t="shared" si="14"/>
        <v>1</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M MPS 2A</v>
      </c>
    </row>
    <row r="218" spans="1:8" x14ac:dyDescent="0.3">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Centre</v>
      </c>
      <c r="E218">
        <f t="shared" si="14"/>
        <v>1</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M MPS 2A</v>
      </c>
    </row>
    <row r="219" spans="1:8" x14ac:dyDescent="0.3">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Centre</v>
      </c>
      <c r="E219">
        <f t="shared" si="14"/>
        <v>1</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M MPS 2A</v>
      </c>
    </row>
    <row r="220" spans="1:8" x14ac:dyDescent="0.3">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Centre</v>
      </c>
      <c r="E220">
        <f t="shared" si="14"/>
        <v>1</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M MPS 2A</v>
      </c>
    </row>
    <row r="221" spans="1:8" x14ac:dyDescent="0.3">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Centre</v>
      </c>
      <c r="E221">
        <f t="shared" si="14"/>
        <v>1</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M MPS 2A</v>
      </c>
    </row>
    <row r="222" spans="1:8" x14ac:dyDescent="0.3">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Centre</v>
      </c>
      <c r="E222">
        <f t="shared" si="14"/>
        <v>1</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M MPS 2A</v>
      </c>
    </row>
    <row r="223" spans="1:8" x14ac:dyDescent="0.3">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Centre</v>
      </c>
      <c r="E223">
        <f t="shared" si="14"/>
        <v>1</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M MPS 2A</v>
      </c>
    </row>
    <row r="224" spans="1:8" x14ac:dyDescent="0.3">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Centre</v>
      </c>
      <c r="E224">
        <f t="shared" si="14"/>
        <v>1</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M MPS 2A</v>
      </c>
    </row>
    <row r="225" spans="1:8" x14ac:dyDescent="0.3">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Centre</v>
      </c>
      <c r="E225">
        <f t="shared" si="14"/>
        <v>1</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M MPS 2A</v>
      </c>
    </row>
    <row r="226" spans="1:8" x14ac:dyDescent="0.3">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M MPS 2A</v>
      </c>
    </row>
    <row r="227" spans="1:8" x14ac:dyDescent="0.3">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M MPS 2A</v>
      </c>
    </row>
    <row r="228" spans="1:8" x14ac:dyDescent="0.3">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M MPS 2A</v>
      </c>
    </row>
    <row r="229" spans="1:8" x14ac:dyDescent="0.3">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M MPS 2A</v>
      </c>
    </row>
    <row r="230" spans="1:8" x14ac:dyDescent="0.3">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Centre</v>
      </c>
      <c r="E230">
        <f t="shared" si="14"/>
        <v>1</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M MPS 2A</v>
      </c>
    </row>
    <row r="231" spans="1:8" x14ac:dyDescent="0.3">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Centre</v>
      </c>
      <c r="E231">
        <f t="shared" si="14"/>
        <v>1</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M MPS 2A</v>
      </c>
    </row>
    <row r="232" spans="1:8" x14ac:dyDescent="0.3">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Centre</v>
      </c>
      <c r="E232">
        <f t="shared" si="14"/>
        <v>1</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M MPS 2A</v>
      </c>
    </row>
    <row r="233" spans="1:8" x14ac:dyDescent="0.3">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Centre</v>
      </c>
      <c r="E233">
        <f t="shared" si="14"/>
        <v>1</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M MPS 2A</v>
      </c>
    </row>
    <row r="234" spans="1:8" x14ac:dyDescent="0.3">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Centre</v>
      </c>
      <c r="E234">
        <f t="shared" si="14"/>
        <v>1</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M MPS 2A</v>
      </c>
    </row>
    <row r="235" spans="1:8" x14ac:dyDescent="0.3">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Centre</v>
      </c>
      <c r="E235">
        <f t="shared" si="14"/>
        <v>1</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M MPS 2A</v>
      </c>
    </row>
    <row r="236" spans="1:8" x14ac:dyDescent="0.3">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Centre</v>
      </c>
      <c r="E236">
        <f t="shared" si="14"/>
        <v>1</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M MPS 2A</v>
      </c>
    </row>
    <row r="237" spans="1:8" x14ac:dyDescent="0.3">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Centre</v>
      </c>
      <c r="E237">
        <f t="shared" si="14"/>
        <v>1</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M MPS 2A</v>
      </c>
    </row>
    <row r="238" spans="1:8" x14ac:dyDescent="0.3">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Centre</v>
      </c>
      <c r="E238">
        <f t="shared" si="14"/>
        <v>1</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M MPS 2A</v>
      </c>
    </row>
    <row r="239" spans="1:8" x14ac:dyDescent="0.3">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Centre</v>
      </c>
      <c r="E239">
        <f t="shared" si="14"/>
        <v>1</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M MPS 2A</v>
      </c>
    </row>
    <row r="240" spans="1:8" x14ac:dyDescent="0.3">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M MPS 2A</v>
      </c>
    </row>
    <row r="241" spans="1:8" x14ac:dyDescent="0.3">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M MPS 2A</v>
      </c>
    </row>
    <row r="242" spans="1:8" x14ac:dyDescent="0.3">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M MPS 2A</v>
      </c>
    </row>
    <row r="243" spans="1:8" x14ac:dyDescent="0.3">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M MPS 2A</v>
      </c>
    </row>
    <row r="244" spans="1:8" x14ac:dyDescent="0.3">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M MPS 2A</v>
      </c>
    </row>
    <row r="245" spans="1:8" x14ac:dyDescent="0.3">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M MPS 2A</v>
      </c>
    </row>
    <row r="246" spans="1:8" x14ac:dyDescent="0.3">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M MPS 2A</v>
      </c>
    </row>
    <row r="247" spans="1:8" x14ac:dyDescent="0.3">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M MPS 2A</v>
      </c>
    </row>
    <row r="248" spans="1:8" x14ac:dyDescent="0.3">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M MPS 2A</v>
      </c>
    </row>
    <row r="249" spans="1:8" x14ac:dyDescent="0.3">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M MPS 2A</v>
      </c>
    </row>
    <row r="250" spans="1:8" x14ac:dyDescent="0.3">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M MPS 2A</v>
      </c>
    </row>
    <row r="251" spans="1:8" x14ac:dyDescent="0.3">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M MPS 2A</v>
      </c>
    </row>
    <row r="252" spans="1:8" x14ac:dyDescent="0.3">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M MPS 2A</v>
      </c>
    </row>
    <row r="253" spans="1:8" x14ac:dyDescent="0.3">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M MPS 2A</v>
      </c>
    </row>
    <row r="254" spans="1:8" x14ac:dyDescent="0.3">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M MPS 2A</v>
      </c>
    </row>
    <row r="255" spans="1:8" x14ac:dyDescent="0.3">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M MPS 2A</v>
      </c>
    </row>
    <row r="256" spans="1:8" x14ac:dyDescent="0.3">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M MPS 2A</v>
      </c>
    </row>
    <row r="257" spans="1:8" x14ac:dyDescent="0.3">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M MPS 2A</v>
      </c>
    </row>
    <row r="258" spans="1:8" x14ac:dyDescent="0.3">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Centre</v>
      </c>
      <c r="E258">
        <f t="shared" si="14"/>
        <v>1</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M MPS 2A</v>
      </c>
    </row>
    <row r="259" spans="1:8" x14ac:dyDescent="0.3">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M MPS 2A</v>
      </c>
    </row>
    <row r="260" spans="1:8" x14ac:dyDescent="0.3">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Centre</v>
      </c>
      <c r="E260">
        <f t="shared" si="18"/>
        <v>1</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M MPS 2A</v>
      </c>
    </row>
    <row r="261" spans="1:8" x14ac:dyDescent="0.3">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Centre</v>
      </c>
      <c r="E261">
        <f t="shared" si="18"/>
        <v>1</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M MPS 2A</v>
      </c>
    </row>
    <row r="262" spans="1:8" x14ac:dyDescent="0.3">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Centre</v>
      </c>
      <c r="E262">
        <f t="shared" si="18"/>
        <v>1</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M MPS 2A</v>
      </c>
    </row>
    <row r="263" spans="1:8" x14ac:dyDescent="0.3">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Centre</v>
      </c>
      <c r="E263">
        <f t="shared" si="18"/>
        <v>1</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M MPS 2A</v>
      </c>
    </row>
    <row r="264" spans="1:8" x14ac:dyDescent="0.3">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Centre</v>
      </c>
      <c r="E264">
        <f t="shared" si="18"/>
        <v>1</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M MPS 2A</v>
      </c>
    </row>
    <row r="265" spans="1:8" x14ac:dyDescent="0.3">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Centre</v>
      </c>
      <c r="E265">
        <f t="shared" si="18"/>
        <v>1</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M MPS 2A</v>
      </c>
    </row>
    <row r="266" spans="1:8" x14ac:dyDescent="0.3">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Centre</v>
      </c>
      <c r="E266">
        <f t="shared" si="18"/>
        <v>1</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M MPS 2A</v>
      </c>
    </row>
    <row r="267" spans="1:8" x14ac:dyDescent="0.3">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Centre</v>
      </c>
      <c r="E267">
        <f t="shared" si="18"/>
        <v>1</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M MPS 2A</v>
      </c>
    </row>
    <row r="268" spans="1:8" x14ac:dyDescent="0.3">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M MPS 2A</v>
      </c>
    </row>
    <row r="269" spans="1:8" x14ac:dyDescent="0.3">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M MPS 2A</v>
      </c>
    </row>
    <row r="270" spans="1:8" x14ac:dyDescent="0.3">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M MPS 2A</v>
      </c>
    </row>
    <row r="271" spans="1:8" x14ac:dyDescent="0.3">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M MPS 2A</v>
      </c>
    </row>
    <row r="272" spans="1:8" x14ac:dyDescent="0.3">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Examens</v>
      </c>
      <c r="E272">
        <f t="shared" si="18"/>
        <v>1</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M MPS 2A</v>
      </c>
    </row>
    <row r="273" spans="1:8" x14ac:dyDescent="0.3">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Examens</v>
      </c>
      <c r="E273">
        <f t="shared" si="18"/>
        <v>1</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M MPS 2A</v>
      </c>
    </row>
    <row r="274" spans="1:8" x14ac:dyDescent="0.3">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Examens</v>
      </c>
      <c r="E274">
        <f t="shared" si="18"/>
        <v>1</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M MPS 2A</v>
      </c>
    </row>
    <row r="275" spans="1:8" x14ac:dyDescent="0.3">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Examens</v>
      </c>
      <c r="E275">
        <f t="shared" si="18"/>
        <v>1</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M MPS 2A</v>
      </c>
    </row>
    <row r="276" spans="1:8" x14ac:dyDescent="0.3">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Examens</v>
      </c>
      <c r="E276">
        <f t="shared" si="18"/>
        <v>1</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M MPS 2A</v>
      </c>
    </row>
    <row r="277" spans="1:8" x14ac:dyDescent="0.3">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Examens</v>
      </c>
      <c r="E277">
        <f t="shared" si="18"/>
        <v>1</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M MPS 2A</v>
      </c>
    </row>
    <row r="278" spans="1:8" x14ac:dyDescent="0.3">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Examens</v>
      </c>
      <c r="E278">
        <f t="shared" si="18"/>
        <v>1</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M MPS 2A</v>
      </c>
    </row>
    <row r="279" spans="1:8" x14ac:dyDescent="0.3">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Examens</v>
      </c>
      <c r="E279">
        <f t="shared" si="18"/>
        <v>1</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M MPS 2A</v>
      </c>
    </row>
    <row r="280" spans="1:8" x14ac:dyDescent="0.3">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Examens</v>
      </c>
      <c r="E280">
        <f t="shared" si="18"/>
        <v>1</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M MPS 2A</v>
      </c>
    </row>
    <row r="281" spans="1:8" x14ac:dyDescent="0.3">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Examens</v>
      </c>
      <c r="E281">
        <f t="shared" si="18"/>
        <v>1</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M MPS 2A</v>
      </c>
    </row>
    <row r="282" spans="1:8" x14ac:dyDescent="0.3">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M MPS 2A</v>
      </c>
    </row>
    <row r="283" spans="1:8" x14ac:dyDescent="0.3">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M MPS 2A</v>
      </c>
    </row>
    <row r="284" spans="1:8" x14ac:dyDescent="0.3">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M MPS 2A</v>
      </c>
    </row>
    <row r="285" spans="1:8" x14ac:dyDescent="0.3">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M MPS 2A</v>
      </c>
    </row>
    <row r="286" spans="1:8" x14ac:dyDescent="0.3">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M MPS 2A</v>
      </c>
    </row>
    <row r="287" spans="1:8" x14ac:dyDescent="0.3">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M MPS 2A</v>
      </c>
    </row>
    <row r="288" spans="1:8" x14ac:dyDescent="0.3">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M MPS 2A</v>
      </c>
    </row>
    <row r="289" spans="1:8" x14ac:dyDescent="0.3">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M MPS 2A</v>
      </c>
    </row>
    <row r="290" spans="1:8" x14ac:dyDescent="0.3">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M MPS 2A</v>
      </c>
    </row>
    <row r="291" spans="1:8" x14ac:dyDescent="0.3">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M MPS 2A</v>
      </c>
    </row>
    <row r="292" spans="1:8" x14ac:dyDescent="0.3">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M MPS 2A</v>
      </c>
    </row>
    <row r="293" spans="1:8" x14ac:dyDescent="0.3">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M MPS 2A</v>
      </c>
    </row>
    <row r="294" spans="1:8" x14ac:dyDescent="0.3">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M MPS 2A</v>
      </c>
    </row>
    <row r="295" spans="1:8" x14ac:dyDescent="0.3">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M MPS 2A</v>
      </c>
    </row>
    <row r="296" spans="1:8" x14ac:dyDescent="0.3">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M MPS 2A</v>
      </c>
    </row>
    <row r="297" spans="1:8" x14ac:dyDescent="0.3">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M MPS 2A</v>
      </c>
    </row>
    <row r="298" spans="1:8" x14ac:dyDescent="0.3">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M MPS 2A</v>
      </c>
    </row>
    <row r="299" spans="1:8" x14ac:dyDescent="0.3">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M MPS 2A</v>
      </c>
    </row>
    <row r="300" spans="1:8" x14ac:dyDescent="0.3">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M MPS 2A</v>
      </c>
    </row>
    <row r="301" spans="1:8" x14ac:dyDescent="0.3">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M MPS 2A</v>
      </c>
    </row>
    <row r="302" spans="1:8" x14ac:dyDescent="0.3">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M MPS 2A</v>
      </c>
    </row>
    <row r="303" spans="1:8" x14ac:dyDescent="0.3">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M MPS 2A</v>
      </c>
    </row>
    <row r="304" spans="1:8" x14ac:dyDescent="0.3">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M MPS 2A</v>
      </c>
    </row>
    <row r="305" spans="1:8" x14ac:dyDescent="0.3">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M MPS 2A</v>
      </c>
    </row>
    <row r="306" spans="1:8" x14ac:dyDescent="0.3">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M MPS 2A</v>
      </c>
    </row>
    <row r="307" spans="1:8" x14ac:dyDescent="0.3">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M MPS 2A</v>
      </c>
    </row>
    <row r="308" spans="1:8" x14ac:dyDescent="0.3">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M MPS 2A</v>
      </c>
    </row>
    <row r="309" spans="1:8" x14ac:dyDescent="0.3">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M MPS 2A</v>
      </c>
    </row>
    <row r="310" spans="1:8" x14ac:dyDescent="0.3">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M MPS 2A</v>
      </c>
    </row>
    <row r="311" spans="1:8" x14ac:dyDescent="0.3">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M MPS 2A</v>
      </c>
    </row>
    <row r="312" spans="1:8" x14ac:dyDescent="0.3">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M MPS 2A</v>
      </c>
    </row>
    <row r="313" spans="1:8" x14ac:dyDescent="0.3">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M MPS 2A</v>
      </c>
    </row>
    <row r="314" spans="1:8" x14ac:dyDescent="0.3">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Examens</v>
      </c>
      <c r="E314">
        <f t="shared" si="18"/>
        <v>1</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M MPS 2A</v>
      </c>
    </row>
    <row r="315" spans="1:8" x14ac:dyDescent="0.3">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Examens</v>
      </c>
      <c r="E315">
        <f t="shared" si="18"/>
        <v>1</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M MPS 2A</v>
      </c>
    </row>
    <row r="316" spans="1:8" x14ac:dyDescent="0.3">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Examens</v>
      </c>
      <c r="E316">
        <f t="shared" si="18"/>
        <v>1</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M MPS 2A</v>
      </c>
    </row>
    <row r="317" spans="1:8" x14ac:dyDescent="0.3">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Examens</v>
      </c>
      <c r="E317">
        <f t="shared" si="18"/>
        <v>1</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M MPS 2A</v>
      </c>
    </row>
    <row r="318" spans="1:8" x14ac:dyDescent="0.3">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Examens</v>
      </c>
      <c r="E318">
        <f t="shared" si="18"/>
        <v>1</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M MPS 2A</v>
      </c>
    </row>
    <row r="319" spans="1:8" x14ac:dyDescent="0.3">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Examens</v>
      </c>
      <c r="E319">
        <f t="shared" si="18"/>
        <v>1</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M MPS 2A</v>
      </c>
    </row>
    <row r="320" spans="1:8" x14ac:dyDescent="0.3">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Examens</v>
      </c>
      <c r="E320">
        <f t="shared" si="18"/>
        <v>1</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M MPS 2A</v>
      </c>
    </row>
    <row r="321" spans="1:8" x14ac:dyDescent="0.3">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Examens</v>
      </c>
      <c r="E321">
        <f t="shared" si="18"/>
        <v>1</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M MPS 2A</v>
      </c>
    </row>
    <row r="322" spans="1:8" x14ac:dyDescent="0.3">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Examens</v>
      </c>
      <c r="E322">
        <f t="shared" si="18"/>
        <v>1</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M MPS 2A</v>
      </c>
    </row>
    <row r="323" spans="1:8" x14ac:dyDescent="0.3">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Examens</v>
      </c>
      <c r="E323">
        <f t="shared" ref="E323:E386" si="22">IF(D323="","",IF(OR(D323="Entreprise",D323="Révisions (Etp)"),0,1))</f>
        <v>1</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M MPS 2A</v>
      </c>
    </row>
    <row r="324" spans="1:8" x14ac:dyDescent="0.3">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M MPS 2A</v>
      </c>
    </row>
    <row r="325" spans="1:8" x14ac:dyDescent="0.3">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M MPS 2A</v>
      </c>
    </row>
    <row r="326" spans="1:8" x14ac:dyDescent="0.3">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M MPS 2A</v>
      </c>
    </row>
    <row r="327" spans="1:8" x14ac:dyDescent="0.3">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M MPS 2A</v>
      </c>
    </row>
    <row r="328" spans="1:8" x14ac:dyDescent="0.3">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Centre</v>
      </c>
      <c r="E328">
        <f t="shared" si="22"/>
        <v>1</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M MPS 2A</v>
      </c>
    </row>
    <row r="329" spans="1:8" x14ac:dyDescent="0.3">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Centre</v>
      </c>
      <c r="E329">
        <f t="shared" si="22"/>
        <v>1</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M MPS 2A</v>
      </c>
    </row>
    <row r="330" spans="1:8" x14ac:dyDescent="0.3">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Centre</v>
      </c>
      <c r="E330">
        <f t="shared" si="22"/>
        <v>1</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M MPS 2A</v>
      </c>
    </row>
    <row r="331" spans="1:8" x14ac:dyDescent="0.3">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Centre</v>
      </c>
      <c r="E331">
        <f t="shared" si="22"/>
        <v>1</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M MPS 2A</v>
      </c>
    </row>
    <row r="332" spans="1:8" x14ac:dyDescent="0.3">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Centre</v>
      </c>
      <c r="E332">
        <f t="shared" si="22"/>
        <v>1</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M MPS 2A</v>
      </c>
    </row>
    <row r="333" spans="1:8" x14ac:dyDescent="0.3">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Centre</v>
      </c>
      <c r="E333">
        <f t="shared" si="22"/>
        <v>1</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M MPS 2A</v>
      </c>
    </row>
    <row r="334" spans="1:8" x14ac:dyDescent="0.3">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Centre</v>
      </c>
      <c r="E334">
        <f t="shared" si="22"/>
        <v>1</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M MPS 2A</v>
      </c>
    </row>
    <row r="335" spans="1:8" x14ac:dyDescent="0.3">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Centre</v>
      </c>
      <c r="E335">
        <f t="shared" si="22"/>
        <v>1</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M MPS 2A</v>
      </c>
    </row>
    <row r="336" spans="1:8" x14ac:dyDescent="0.3">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Centre</v>
      </c>
      <c r="E336">
        <f t="shared" si="22"/>
        <v>1</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M MPS 2A</v>
      </c>
    </row>
    <row r="337" spans="1:8" x14ac:dyDescent="0.3">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Centre</v>
      </c>
      <c r="E337">
        <f t="shared" si="22"/>
        <v>1</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M MPS 2A</v>
      </c>
    </row>
    <row r="338" spans="1:8" x14ac:dyDescent="0.3">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M MPS 2A</v>
      </c>
    </row>
    <row r="339" spans="1:8" x14ac:dyDescent="0.3">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M MPS 2A</v>
      </c>
    </row>
    <row r="340" spans="1:8" x14ac:dyDescent="0.3">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M MPS 2A</v>
      </c>
    </row>
    <row r="341" spans="1:8" x14ac:dyDescent="0.3">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M MPS 2A</v>
      </c>
    </row>
    <row r="342" spans="1:8" x14ac:dyDescent="0.3">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Entreprise</v>
      </c>
      <c r="E342">
        <f t="shared" si="22"/>
        <v>0</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M MPS 2A</v>
      </c>
    </row>
    <row r="343" spans="1:8" x14ac:dyDescent="0.3">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Entreprise</v>
      </c>
      <c r="E343">
        <f t="shared" si="22"/>
        <v>0</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M MPS 2A</v>
      </c>
    </row>
    <row r="344" spans="1:8" x14ac:dyDescent="0.3">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Entreprise</v>
      </c>
      <c r="E344">
        <f t="shared" si="22"/>
        <v>0</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M MPS 2A</v>
      </c>
    </row>
    <row r="345" spans="1:8" x14ac:dyDescent="0.3">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Entreprise</v>
      </c>
      <c r="E345">
        <f t="shared" si="22"/>
        <v>0</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M MPS 2A</v>
      </c>
    </row>
    <row r="346" spans="1:8" x14ac:dyDescent="0.3">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Entreprise</v>
      </c>
      <c r="E346">
        <f t="shared" si="22"/>
        <v>0</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M MPS 2A</v>
      </c>
    </row>
    <row r="347" spans="1:8" x14ac:dyDescent="0.3">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Entreprise</v>
      </c>
      <c r="E347">
        <f t="shared" si="22"/>
        <v>0</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M MPS 2A</v>
      </c>
    </row>
    <row r="348" spans="1:8" x14ac:dyDescent="0.3">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Entreprise</v>
      </c>
      <c r="E348">
        <f t="shared" si="22"/>
        <v>0</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M MPS 2A</v>
      </c>
    </row>
    <row r="349" spans="1:8" x14ac:dyDescent="0.3">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Entreprise</v>
      </c>
      <c r="E349">
        <f t="shared" si="22"/>
        <v>0</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M MPS 2A</v>
      </c>
    </row>
    <row r="350" spans="1:8" x14ac:dyDescent="0.3">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Entreprise</v>
      </c>
      <c r="E350">
        <f t="shared" si="22"/>
        <v>0</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M MPS 2A</v>
      </c>
    </row>
    <row r="351" spans="1:8" x14ac:dyDescent="0.3">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Entreprise</v>
      </c>
      <c r="E351">
        <f t="shared" si="22"/>
        <v>0</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M MPS 2A</v>
      </c>
    </row>
    <row r="352" spans="1:8" x14ac:dyDescent="0.3">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M MPS 2A</v>
      </c>
    </row>
    <row r="353" spans="1:8" x14ac:dyDescent="0.3">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M MPS 2A</v>
      </c>
    </row>
    <row r="354" spans="1:8" x14ac:dyDescent="0.3">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M MPS 2A</v>
      </c>
    </row>
    <row r="355" spans="1:8" x14ac:dyDescent="0.3">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M MPS 2A</v>
      </c>
    </row>
    <row r="356" spans="1:8" x14ac:dyDescent="0.3">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M MPS 2A</v>
      </c>
    </row>
    <row r="357" spans="1:8" x14ac:dyDescent="0.3">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M MPS 2A</v>
      </c>
    </row>
    <row r="358" spans="1:8" x14ac:dyDescent="0.3">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M MPS 2A</v>
      </c>
    </row>
    <row r="359" spans="1:8" x14ac:dyDescent="0.3">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M MPS 2A</v>
      </c>
    </row>
    <row r="360" spans="1:8" x14ac:dyDescent="0.3">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M MPS 2A</v>
      </c>
    </row>
    <row r="361" spans="1:8" x14ac:dyDescent="0.3">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M MPS 2A</v>
      </c>
    </row>
    <row r="362" spans="1:8" x14ac:dyDescent="0.3">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M MPS 2A</v>
      </c>
    </row>
    <row r="363" spans="1:8" x14ac:dyDescent="0.3">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M MPS 2A</v>
      </c>
    </row>
    <row r="364" spans="1:8" x14ac:dyDescent="0.3">
      <c r="A364" s="1">
        <f t="shared" si="23"/>
        <v>46416</v>
      </c>
      <c r="B364" t="str">
        <f t="shared" si="20"/>
        <v/>
      </c>
      <c r="C364" t="str">
        <f t="shared" si="21"/>
        <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
      </c>
      <c r="E364" t="str">
        <f t="shared" si="22"/>
        <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M MPS 2A</v>
      </c>
    </row>
    <row r="365" spans="1:8" x14ac:dyDescent="0.3">
      <c r="A365" s="1">
        <f t="shared" si="23"/>
        <v>46416</v>
      </c>
      <c r="B365" t="str">
        <f t="shared" si="20"/>
        <v/>
      </c>
      <c r="C365" t="str">
        <f t="shared" si="21"/>
        <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
      </c>
      <c r="E365" t="str">
        <f t="shared" si="22"/>
        <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M MPS 2A</v>
      </c>
    </row>
    <row r="366" spans="1:8" x14ac:dyDescent="0.3">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M MPS 2A</v>
      </c>
    </row>
    <row r="367" spans="1:8" x14ac:dyDescent="0.3">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M MPS 2A</v>
      </c>
    </row>
    <row r="368" spans="1:8" x14ac:dyDescent="0.3">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M MPS 2A</v>
      </c>
    </row>
    <row r="369" spans="1:8" x14ac:dyDescent="0.3">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M MPS 2A</v>
      </c>
    </row>
    <row r="370" spans="1:8" x14ac:dyDescent="0.3">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Centre</v>
      </c>
      <c r="E370">
        <f t="shared" si="22"/>
        <v>1</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M MPS 2A</v>
      </c>
    </row>
    <row r="371" spans="1:8" x14ac:dyDescent="0.3">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Centre</v>
      </c>
      <c r="E371">
        <f t="shared" si="22"/>
        <v>1</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M MPS 2A</v>
      </c>
    </row>
    <row r="372" spans="1:8" x14ac:dyDescent="0.3">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Centre</v>
      </c>
      <c r="E372">
        <f t="shared" si="22"/>
        <v>1</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M MPS 2A</v>
      </c>
    </row>
    <row r="373" spans="1:8" x14ac:dyDescent="0.3">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Centre</v>
      </c>
      <c r="E373">
        <f t="shared" si="22"/>
        <v>1</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M MPS 2A</v>
      </c>
    </row>
    <row r="374" spans="1:8" x14ac:dyDescent="0.3">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Centre</v>
      </c>
      <c r="E374">
        <f t="shared" si="22"/>
        <v>1</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M MPS 2A</v>
      </c>
    </row>
    <row r="375" spans="1:8" x14ac:dyDescent="0.3">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Centre</v>
      </c>
      <c r="E375">
        <f t="shared" si="22"/>
        <v>1</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M MPS 2A</v>
      </c>
    </row>
    <row r="376" spans="1:8" x14ac:dyDescent="0.3">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Centre</v>
      </c>
      <c r="E376">
        <f t="shared" si="22"/>
        <v>1</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M MPS 2A</v>
      </c>
    </row>
    <row r="377" spans="1:8" x14ac:dyDescent="0.3">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Centre</v>
      </c>
      <c r="E377">
        <f t="shared" si="22"/>
        <v>1</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M MPS 2A</v>
      </c>
    </row>
    <row r="378" spans="1:8" x14ac:dyDescent="0.3">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Centre</v>
      </c>
      <c r="E378">
        <f t="shared" si="22"/>
        <v>1</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M MPS 2A</v>
      </c>
    </row>
    <row r="379" spans="1:8" x14ac:dyDescent="0.3">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Centre</v>
      </c>
      <c r="E379">
        <f t="shared" si="22"/>
        <v>1</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M MPS 2A</v>
      </c>
    </row>
    <row r="380" spans="1:8" x14ac:dyDescent="0.3">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M MPS 2A</v>
      </c>
    </row>
    <row r="381" spans="1:8" x14ac:dyDescent="0.3">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M MPS 2A</v>
      </c>
    </row>
    <row r="382" spans="1:8" x14ac:dyDescent="0.3">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M MPS 2A</v>
      </c>
    </row>
    <row r="383" spans="1:8" x14ac:dyDescent="0.3">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M MPS 2A</v>
      </c>
    </row>
    <row r="384" spans="1:8" x14ac:dyDescent="0.3">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Centre</v>
      </c>
      <c r="E384">
        <f t="shared" si="22"/>
        <v>1</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M MPS 2A</v>
      </c>
    </row>
    <row r="385" spans="1:8" x14ac:dyDescent="0.3">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Centre</v>
      </c>
      <c r="E385">
        <f t="shared" si="22"/>
        <v>1</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M MPS 2A</v>
      </c>
    </row>
    <row r="386" spans="1:8" x14ac:dyDescent="0.3">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Centre</v>
      </c>
      <c r="E386">
        <f t="shared" si="22"/>
        <v>1</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M MPS 2A</v>
      </c>
    </row>
    <row r="387" spans="1:8" x14ac:dyDescent="0.3">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Centre</v>
      </c>
      <c r="E387">
        <f t="shared" ref="E387:E450" si="26">IF(D387="","",IF(OR(D387="Entreprise",D387="Révisions (Etp)"),0,1))</f>
        <v>1</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M MPS 2A</v>
      </c>
    </row>
    <row r="388" spans="1:8" x14ac:dyDescent="0.3">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Centre</v>
      </c>
      <c r="E388">
        <f t="shared" si="26"/>
        <v>1</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M MPS 2A</v>
      </c>
    </row>
    <row r="389" spans="1:8" x14ac:dyDescent="0.3">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Centre</v>
      </c>
      <c r="E389">
        <f t="shared" si="26"/>
        <v>1</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M MPS 2A</v>
      </c>
    </row>
    <row r="390" spans="1:8" x14ac:dyDescent="0.3">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Centre</v>
      </c>
      <c r="E390">
        <f t="shared" si="26"/>
        <v>1</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M MPS 2A</v>
      </c>
    </row>
    <row r="391" spans="1:8" x14ac:dyDescent="0.3">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Centre</v>
      </c>
      <c r="E391">
        <f t="shared" si="26"/>
        <v>1</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M MPS 2A</v>
      </c>
    </row>
    <row r="392" spans="1:8" x14ac:dyDescent="0.3">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Centre</v>
      </c>
      <c r="E392">
        <f t="shared" si="26"/>
        <v>1</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M MPS 2A</v>
      </c>
    </row>
    <row r="393" spans="1:8" x14ac:dyDescent="0.3">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Centre</v>
      </c>
      <c r="E393">
        <f t="shared" si="26"/>
        <v>1</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M MPS 2A</v>
      </c>
    </row>
    <row r="394" spans="1:8" x14ac:dyDescent="0.3">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M MPS 2A</v>
      </c>
    </row>
    <row r="395" spans="1:8" x14ac:dyDescent="0.3">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M MPS 2A</v>
      </c>
    </row>
    <row r="396" spans="1:8" x14ac:dyDescent="0.3">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M MPS 2A</v>
      </c>
    </row>
    <row r="397" spans="1:8" x14ac:dyDescent="0.3">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M MPS 2A</v>
      </c>
    </row>
    <row r="398" spans="1:8" x14ac:dyDescent="0.3">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M MPS 2A</v>
      </c>
    </row>
    <row r="399" spans="1:8" x14ac:dyDescent="0.3">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M MPS 2A</v>
      </c>
    </row>
    <row r="400" spans="1:8" x14ac:dyDescent="0.3">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M MPS 2A</v>
      </c>
    </row>
    <row r="401" spans="1:8" x14ac:dyDescent="0.3">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M MPS 2A</v>
      </c>
    </row>
    <row r="402" spans="1:8" x14ac:dyDescent="0.3">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M MPS 2A</v>
      </c>
    </row>
    <row r="403" spans="1:8" x14ac:dyDescent="0.3">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M MPS 2A</v>
      </c>
    </row>
    <row r="404" spans="1:8" x14ac:dyDescent="0.3">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M MPS 2A</v>
      </c>
    </row>
    <row r="405" spans="1:8" x14ac:dyDescent="0.3">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M MPS 2A</v>
      </c>
    </row>
    <row r="406" spans="1:8" x14ac:dyDescent="0.3">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M MPS 2A</v>
      </c>
    </row>
    <row r="407" spans="1:8" x14ac:dyDescent="0.3">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M MPS 2A</v>
      </c>
    </row>
    <row r="408" spans="1:8" x14ac:dyDescent="0.3">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M MPS 2A</v>
      </c>
    </row>
    <row r="409" spans="1:8" x14ac:dyDescent="0.3">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M MPS 2A</v>
      </c>
    </row>
    <row r="410" spans="1:8" x14ac:dyDescent="0.3">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M MPS 2A</v>
      </c>
    </row>
    <row r="411" spans="1:8" x14ac:dyDescent="0.3">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M MPS 2A</v>
      </c>
    </row>
    <row r="412" spans="1:8" x14ac:dyDescent="0.3">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M MPS 2A</v>
      </c>
    </row>
    <row r="413" spans="1:8" x14ac:dyDescent="0.3">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M MPS 2A</v>
      </c>
    </row>
    <row r="414" spans="1:8" x14ac:dyDescent="0.3">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M MPS 2A</v>
      </c>
    </row>
    <row r="415" spans="1:8" x14ac:dyDescent="0.3">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M MPS 2A</v>
      </c>
    </row>
    <row r="416" spans="1:8" x14ac:dyDescent="0.3">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Entreprise</v>
      </c>
      <c r="E416">
        <f t="shared" si="26"/>
        <v>0</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M MPS 2A</v>
      </c>
    </row>
    <row r="417" spans="1:8" x14ac:dyDescent="0.3">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Entreprise</v>
      </c>
      <c r="E417">
        <f t="shared" si="26"/>
        <v>0</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M MPS 2A</v>
      </c>
    </row>
    <row r="418" spans="1:8" x14ac:dyDescent="0.3">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M MPS 2A</v>
      </c>
    </row>
    <row r="419" spans="1:8" x14ac:dyDescent="0.3">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M MPS 2A</v>
      </c>
    </row>
    <row r="420" spans="1:8" x14ac:dyDescent="0.3">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M MPS 2A</v>
      </c>
    </row>
    <row r="421" spans="1:8" x14ac:dyDescent="0.3">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M MPS 2A</v>
      </c>
    </row>
    <row r="422" spans="1:8" x14ac:dyDescent="0.3">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M MPS 2A</v>
      </c>
    </row>
    <row r="423" spans="1:8" x14ac:dyDescent="0.3">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M MPS 2A</v>
      </c>
    </row>
    <row r="424" spans="1:8" x14ac:dyDescent="0.3">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M MPS 2A</v>
      </c>
    </row>
    <row r="425" spans="1:8" x14ac:dyDescent="0.3">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M MPS 2A</v>
      </c>
    </row>
    <row r="426" spans="1:8" x14ac:dyDescent="0.3">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M MPS 2A</v>
      </c>
    </row>
    <row r="427" spans="1:8" x14ac:dyDescent="0.3">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M MPS 2A</v>
      </c>
    </row>
    <row r="428" spans="1:8" x14ac:dyDescent="0.3">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M MPS 2A</v>
      </c>
    </row>
    <row r="429" spans="1:8" x14ac:dyDescent="0.3">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M MPS 2A</v>
      </c>
    </row>
    <row r="430" spans="1:8" x14ac:dyDescent="0.3">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M MPS 2A</v>
      </c>
    </row>
    <row r="431" spans="1:8" x14ac:dyDescent="0.3">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M MPS 2A</v>
      </c>
    </row>
    <row r="432" spans="1:8" x14ac:dyDescent="0.3">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M MPS 2A</v>
      </c>
    </row>
    <row r="433" spans="1:8" x14ac:dyDescent="0.3">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M MPS 2A</v>
      </c>
    </row>
    <row r="434" spans="1:8" x14ac:dyDescent="0.3">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M MPS 2A</v>
      </c>
    </row>
    <row r="435" spans="1:8" x14ac:dyDescent="0.3">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M MPS 2A</v>
      </c>
    </row>
    <row r="436" spans="1:8" x14ac:dyDescent="0.3">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M MPS 2A</v>
      </c>
    </row>
    <row r="437" spans="1:8" x14ac:dyDescent="0.3">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M MPS 2A</v>
      </c>
    </row>
    <row r="438" spans="1:8" x14ac:dyDescent="0.3">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M MPS 2A</v>
      </c>
    </row>
    <row r="439" spans="1:8" x14ac:dyDescent="0.3">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M MPS 2A</v>
      </c>
    </row>
    <row r="440" spans="1:8" x14ac:dyDescent="0.3">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M MPS 2A</v>
      </c>
    </row>
    <row r="441" spans="1:8" x14ac:dyDescent="0.3">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M MPS 2A</v>
      </c>
    </row>
    <row r="442" spans="1:8" x14ac:dyDescent="0.3">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M MPS 2A</v>
      </c>
    </row>
    <row r="443" spans="1:8" x14ac:dyDescent="0.3">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M MPS 2A</v>
      </c>
    </row>
    <row r="444" spans="1:8" x14ac:dyDescent="0.3">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M MPS 2A</v>
      </c>
    </row>
    <row r="445" spans="1:8" x14ac:dyDescent="0.3">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M MPS 2A</v>
      </c>
    </row>
    <row r="446" spans="1:8" x14ac:dyDescent="0.3">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M MPS 2A</v>
      </c>
    </row>
    <row r="447" spans="1:8" x14ac:dyDescent="0.3">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M MPS 2A</v>
      </c>
    </row>
    <row r="448" spans="1:8" x14ac:dyDescent="0.3">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M MPS 2A</v>
      </c>
    </row>
    <row r="449" spans="1:8" x14ac:dyDescent="0.3">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M MPS 2A</v>
      </c>
    </row>
    <row r="450" spans="1:8" x14ac:dyDescent="0.3">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M MPS 2A</v>
      </c>
    </row>
    <row r="451" spans="1:8" x14ac:dyDescent="0.3">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M MPS 2A</v>
      </c>
    </row>
    <row r="452" spans="1:8" x14ac:dyDescent="0.3">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M MPS 2A</v>
      </c>
    </row>
    <row r="453" spans="1:8" x14ac:dyDescent="0.3">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M MPS 2A</v>
      </c>
    </row>
    <row r="454" spans="1:8" x14ac:dyDescent="0.3">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M MPS 2A</v>
      </c>
    </row>
    <row r="455" spans="1:8" x14ac:dyDescent="0.3">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M MPS 2A</v>
      </c>
    </row>
    <row r="456" spans="1:8" x14ac:dyDescent="0.3">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M MPS 2A</v>
      </c>
    </row>
    <row r="457" spans="1:8" x14ac:dyDescent="0.3">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M MPS 2A</v>
      </c>
    </row>
    <row r="458" spans="1:8" x14ac:dyDescent="0.3">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Entreprise</v>
      </c>
      <c r="E458">
        <f t="shared" si="30"/>
        <v>0</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M MPS 2A</v>
      </c>
    </row>
    <row r="459" spans="1:8" x14ac:dyDescent="0.3">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Entreprise</v>
      </c>
      <c r="E459">
        <f t="shared" si="30"/>
        <v>0</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M MPS 2A</v>
      </c>
    </row>
    <row r="460" spans="1:8" x14ac:dyDescent="0.3">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M MPS 2A</v>
      </c>
    </row>
    <row r="461" spans="1:8" x14ac:dyDescent="0.3">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M MPS 2A</v>
      </c>
    </row>
    <row r="462" spans="1:8" x14ac:dyDescent="0.3">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M MPS 2A</v>
      </c>
    </row>
    <row r="463" spans="1:8" x14ac:dyDescent="0.3">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M MPS 2A</v>
      </c>
    </row>
    <row r="464" spans="1:8" x14ac:dyDescent="0.3">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M MPS 2A</v>
      </c>
    </row>
    <row r="465" spans="1:8" x14ac:dyDescent="0.3">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M MPS 2A</v>
      </c>
    </row>
    <row r="466" spans="1:8" x14ac:dyDescent="0.3">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M MPS 2A</v>
      </c>
    </row>
    <row r="467" spans="1:8" x14ac:dyDescent="0.3">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M MPS 2A</v>
      </c>
    </row>
    <row r="468" spans="1:8" x14ac:dyDescent="0.3">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Entreprise</v>
      </c>
      <c r="E468">
        <f t="shared" si="30"/>
        <v>0</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M MPS 2A</v>
      </c>
    </row>
    <row r="469" spans="1:8" x14ac:dyDescent="0.3">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Entreprise</v>
      </c>
      <c r="E469">
        <f t="shared" si="30"/>
        <v>0</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M MPS 2A</v>
      </c>
    </row>
    <row r="470" spans="1:8" x14ac:dyDescent="0.3">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Entreprise</v>
      </c>
      <c r="E470">
        <f t="shared" si="30"/>
        <v>0</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M MPS 2A</v>
      </c>
    </row>
    <row r="471" spans="1:8" x14ac:dyDescent="0.3">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Entreprise</v>
      </c>
      <c r="E471">
        <f t="shared" si="30"/>
        <v>0</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M MPS 2A</v>
      </c>
    </row>
    <row r="472" spans="1:8" x14ac:dyDescent="0.3">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Entreprise</v>
      </c>
      <c r="E472">
        <f t="shared" si="30"/>
        <v>0</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M MPS 2A</v>
      </c>
    </row>
    <row r="473" spans="1:8" x14ac:dyDescent="0.3">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Entreprise</v>
      </c>
      <c r="E473">
        <f t="shared" si="30"/>
        <v>0</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M MPS 2A</v>
      </c>
    </row>
    <row r="474" spans="1:8" x14ac:dyDescent="0.3">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Entreprise</v>
      </c>
      <c r="E474">
        <f t="shared" si="30"/>
        <v>0</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M MPS 2A</v>
      </c>
    </row>
    <row r="475" spans="1:8" x14ac:dyDescent="0.3">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Entreprise</v>
      </c>
      <c r="E475">
        <f t="shared" si="30"/>
        <v>0</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M MPS 2A</v>
      </c>
    </row>
    <row r="476" spans="1:8" x14ac:dyDescent="0.3">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Entreprise</v>
      </c>
      <c r="E476">
        <f t="shared" si="30"/>
        <v>0</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M MPS 2A</v>
      </c>
    </row>
    <row r="477" spans="1:8" x14ac:dyDescent="0.3">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Entreprise</v>
      </c>
      <c r="E477">
        <f t="shared" si="30"/>
        <v>0</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M MPS 2A</v>
      </c>
    </row>
    <row r="478" spans="1:8" x14ac:dyDescent="0.3">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M MPS 2A</v>
      </c>
    </row>
    <row r="479" spans="1:8" x14ac:dyDescent="0.3">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M MPS 2A</v>
      </c>
    </row>
    <row r="480" spans="1:8" x14ac:dyDescent="0.3">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M MPS 2A</v>
      </c>
    </row>
    <row r="481" spans="1:8" x14ac:dyDescent="0.3">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M MPS 2A</v>
      </c>
    </row>
    <row r="482" spans="1:8" x14ac:dyDescent="0.3">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M MPS 2A</v>
      </c>
    </row>
    <row r="483" spans="1:8" x14ac:dyDescent="0.3">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M MPS 2A</v>
      </c>
    </row>
    <row r="484" spans="1:8" x14ac:dyDescent="0.3">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Centre</v>
      </c>
      <c r="E484">
        <f t="shared" si="30"/>
        <v>1</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M MPS 2A</v>
      </c>
    </row>
    <row r="485" spans="1:8" x14ac:dyDescent="0.3">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Centre</v>
      </c>
      <c r="E485">
        <f t="shared" si="30"/>
        <v>1</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M MPS 2A</v>
      </c>
    </row>
    <row r="486" spans="1:8" x14ac:dyDescent="0.3">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Centre</v>
      </c>
      <c r="E486">
        <f t="shared" si="30"/>
        <v>1</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M MPS 2A</v>
      </c>
    </row>
    <row r="487" spans="1:8" x14ac:dyDescent="0.3">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Centre</v>
      </c>
      <c r="E487">
        <f t="shared" si="30"/>
        <v>1</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M MPS 2A</v>
      </c>
    </row>
    <row r="488" spans="1:8" x14ac:dyDescent="0.3">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Centre</v>
      </c>
      <c r="E488">
        <f t="shared" si="30"/>
        <v>1</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M MPS 2A</v>
      </c>
    </row>
    <row r="489" spans="1:8" x14ac:dyDescent="0.3">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Centre</v>
      </c>
      <c r="E489">
        <f t="shared" si="30"/>
        <v>1</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M MPS 2A</v>
      </c>
    </row>
    <row r="490" spans="1:8" x14ac:dyDescent="0.3">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Centre</v>
      </c>
      <c r="E490">
        <f t="shared" si="30"/>
        <v>1</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M MPS 2A</v>
      </c>
    </row>
    <row r="491" spans="1:8" x14ac:dyDescent="0.3">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Centre</v>
      </c>
      <c r="E491">
        <f t="shared" si="30"/>
        <v>1</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M MPS 2A</v>
      </c>
    </row>
    <row r="492" spans="1:8" x14ac:dyDescent="0.3">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M MPS 2A</v>
      </c>
    </row>
    <row r="493" spans="1:8" x14ac:dyDescent="0.3">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M MPS 2A</v>
      </c>
    </row>
    <row r="494" spans="1:8" x14ac:dyDescent="0.3">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M MPS 2A</v>
      </c>
    </row>
    <row r="495" spans="1:8" x14ac:dyDescent="0.3">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M MPS 2A</v>
      </c>
    </row>
    <row r="496" spans="1:8" x14ac:dyDescent="0.3">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M MPS 2A</v>
      </c>
    </row>
    <row r="497" spans="1:8" x14ac:dyDescent="0.3">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M MPS 2A</v>
      </c>
    </row>
    <row r="498" spans="1:8" x14ac:dyDescent="0.3">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M MPS 2A</v>
      </c>
    </row>
    <row r="499" spans="1:8" x14ac:dyDescent="0.3">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M MPS 2A</v>
      </c>
    </row>
    <row r="500" spans="1:8" x14ac:dyDescent="0.3">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M MPS 2A</v>
      </c>
    </row>
    <row r="501" spans="1:8" x14ac:dyDescent="0.3">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M MPS 2A</v>
      </c>
    </row>
    <row r="502" spans="1:8" x14ac:dyDescent="0.3">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M MPS 2A</v>
      </c>
    </row>
    <row r="503" spans="1:8" x14ac:dyDescent="0.3">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M MPS 2A</v>
      </c>
    </row>
    <row r="504" spans="1:8" x14ac:dyDescent="0.3">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M MPS 2A</v>
      </c>
    </row>
    <row r="505" spans="1:8" x14ac:dyDescent="0.3">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M MPS 2A</v>
      </c>
    </row>
    <row r="506" spans="1:8" x14ac:dyDescent="0.3">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M MPS 2A</v>
      </c>
    </row>
    <row r="507" spans="1:8" x14ac:dyDescent="0.3">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M MPS 2A</v>
      </c>
    </row>
    <row r="508" spans="1:8" x14ac:dyDescent="0.3">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M MPS 2A</v>
      </c>
    </row>
    <row r="509" spans="1:8" x14ac:dyDescent="0.3">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M MPS 2A</v>
      </c>
    </row>
    <row r="510" spans="1:8" x14ac:dyDescent="0.3">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M MPS 2A</v>
      </c>
    </row>
    <row r="511" spans="1:8" x14ac:dyDescent="0.3">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M MPS 2A</v>
      </c>
    </row>
    <row r="512" spans="1:8" x14ac:dyDescent="0.3">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M MPS 2A</v>
      </c>
    </row>
    <row r="513" spans="1:8" x14ac:dyDescent="0.3">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M MPS 2A</v>
      </c>
    </row>
    <row r="514" spans="1:8" x14ac:dyDescent="0.3">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M MPS 2A</v>
      </c>
    </row>
    <row r="515" spans="1:8" x14ac:dyDescent="0.3">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M MPS 2A</v>
      </c>
    </row>
    <row r="516" spans="1:8" x14ac:dyDescent="0.3">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M MPS 2A</v>
      </c>
    </row>
    <row r="517" spans="1:8" x14ac:dyDescent="0.3">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M MPS 2A</v>
      </c>
    </row>
    <row r="518" spans="1:8" x14ac:dyDescent="0.3">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M MPS 2A</v>
      </c>
    </row>
    <row r="519" spans="1:8" x14ac:dyDescent="0.3">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M MPS 2A</v>
      </c>
    </row>
    <row r="520" spans="1:8" x14ac:dyDescent="0.3">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M MPS 2A</v>
      </c>
    </row>
    <row r="521" spans="1:8" x14ac:dyDescent="0.3">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M MPS 2A</v>
      </c>
    </row>
    <row r="522" spans="1:8" x14ac:dyDescent="0.3">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M MPS 2A</v>
      </c>
    </row>
    <row r="523" spans="1:8" x14ac:dyDescent="0.3">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M MPS 2A</v>
      </c>
    </row>
    <row r="524" spans="1:8" x14ac:dyDescent="0.3">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M MPS 2A</v>
      </c>
    </row>
    <row r="525" spans="1:8" x14ac:dyDescent="0.3">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M MPS 2A</v>
      </c>
    </row>
    <row r="526" spans="1:8" x14ac:dyDescent="0.3">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M MPS 2A</v>
      </c>
    </row>
    <row r="527" spans="1:8" x14ac:dyDescent="0.3">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M MPS 2A</v>
      </c>
    </row>
    <row r="528" spans="1:8" x14ac:dyDescent="0.3">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M MPS 2A</v>
      </c>
    </row>
    <row r="529" spans="1:8" x14ac:dyDescent="0.3">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M MPS 2A</v>
      </c>
    </row>
    <row r="530" spans="1:8" x14ac:dyDescent="0.3">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M MPS 2A</v>
      </c>
    </row>
    <row r="531" spans="1:8" x14ac:dyDescent="0.3">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M MPS 2A</v>
      </c>
    </row>
    <row r="532" spans="1:8" x14ac:dyDescent="0.3">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M MPS 2A</v>
      </c>
    </row>
    <row r="533" spans="1:8" x14ac:dyDescent="0.3">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M MPS 2A</v>
      </c>
    </row>
    <row r="534" spans="1:8" x14ac:dyDescent="0.3">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M MPS 2A</v>
      </c>
    </row>
    <row r="535" spans="1:8" x14ac:dyDescent="0.3">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M MPS 2A</v>
      </c>
    </row>
    <row r="536" spans="1:8" x14ac:dyDescent="0.3">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M MPS 2A</v>
      </c>
    </row>
    <row r="537" spans="1:8" x14ac:dyDescent="0.3">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M MPS 2A</v>
      </c>
    </row>
    <row r="538" spans="1:8" x14ac:dyDescent="0.3">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M MPS 2A</v>
      </c>
    </row>
    <row r="539" spans="1:8" x14ac:dyDescent="0.3">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M MPS 2A</v>
      </c>
    </row>
    <row r="540" spans="1:8" x14ac:dyDescent="0.3">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M MPS 2A</v>
      </c>
    </row>
    <row r="541" spans="1:8" x14ac:dyDescent="0.3">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M MPS 2A</v>
      </c>
    </row>
    <row r="542" spans="1:8" x14ac:dyDescent="0.3">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M MPS 2A</v>
      </c>
    </row>
    <row r="543" spans="1:8" x14ac:dyDescent="0.3">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M MPS 2A</v>
      </c>
    </row>
    <row r="544" spans="1:8" x14ac:dyDescent="0.3">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M MPS 2A</v>
      </c>
    </row>
    <row r="545" spans="1:8" x14ac:dyDescent="0.3">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M MPS 2A</v>
      </c>
    </row>
    <row r="546" spans="1:8" x14ac:dyDescent="0.3">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M MPS 2A</v>
      </c>
    </row>
    <row r="547" spans="1:8" x14ac:dyDescent="0.3">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M MPS 2A</v>
      </c>
    </row>
    <row r="548" spans="1:8" x14ac:dyDescent="0.3">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M MPS 2A</v>
      </c>
    </row>
    <row r="549" spans="1:8" x14ac:dyDescent="0.3">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M MPS 2A</v>
      </c>
    </row>
    <row r="550" spans="1:8" x14ac:dyDescent="0.3">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M MPS 2A</v>
      </c>
    </row>
    <row r="551" spans="1:8" x14ac:dyDescent="0.3">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M MPS 2A</v>
      </c>
    </row>
    <row r="552" spans="1:8" x14ac:dyDescent="0.3">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Centre</v>
      </c>
      <c r="E552">
        <f t="shared" si="34"/>
        <v>1</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M MPS 2A</v>
      </c>
    </row>
    <row r="553" spans="1:8" x14ac:dyDescent="0.3">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Centre</v>
      </c>
      <c r="E553">
        <f t="shared" si="34"/>
        <v>1</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M MPS 2A</v>
      </c>
    </row>
    <row r="554" spans="1:8" x14ac:dyDescent="0.3">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Centre</v>
      </c>
      <c r="E554">
        <f t="shared" si="34"/>
        <v>1</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M MPS 2A</v>
      </c>
    </row>
    <row r="555" spans="1:8" x14ac:dyDescent="0.3">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Centre</v>
      </c>
      <c r="E555">
        <f t="shared" si="34"/>
        <v>1</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M MPS 2A</v>
      </c>
    </row>
    <row r="556" spans="1:8" x14ac:dyDescent="0.3">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Centre</v>
      </c>
      <c r="E556">
        <f t="shared" si="34"/>
        <v>1</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M MPS 2A</v>
      </c>
    </row>
    <row r="557" spans="1:8" x14ac:dyDescent="0.3">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Centre</v>
      </c>
      <c r="E557">
        <f t="shared" si="34"/>
        <v>1</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M MPS 2A</v>
      </c>
    </row>
    <row r="558" spans="1:8" x14ac:dyDescent="0.3">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M MPS 2A</v>
      </c>
    </row>
    <row r="559" spans="1:8" x14ac:dyDescent="0.3">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M MPS 2A</v>
      </c>
    </row>
    <row r="560" spans="1:8" x14ac:dyDescent="0.3">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Centre</v>
      </c>
      <c r="E560">
        <f t="shared" si="34"/>
        <v>1</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M MPS 2A</v>
      </c>
    </row>
    <row r="561" spans="1:8" x14ac:dyDescent="0.3">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Centre</v>
      </c>
      <c r="E561">
        <f t="shared" si="34"/>
        <v>1</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M MPS 2A</v>
      </c>
    </row>
    <row r="562" spans="1:8" x14ac:dyDescent="0.3">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M MPS 2A</v>
      </c>
    </row>
    <row r="563" spans="1:8" x14ac:dyDescent="0.3">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M MPS 2A</v>
      </c>
    </row>
    <row r="564" spans="1:8" x14ac:dyDescent="0.3">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M MPS 2A</v>
      </c>
    </row>
    <row r="565" spans="1:8" x14ac:dyDescent="0.3">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M MPS 2A</v>
      </c>
    </row>
    <row r="566" spans="1:8" x14ac:dyDescent="0.3">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M MPS 2A</v>
      </c>
    </row>
    <row r="567" spans="1:8" x14ac:dyDescent="0.3">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M MPS 2A</v>
      </c>
    </row>
    <row r="568" spans="1:8" x14ac:dyDescent="0.3">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M MPS 2A</v>
      </c>
    </row>
    <row r="569" spans="1:8" x14ac:dyDescent="0.3">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M MPS 2A</v>
      </c>
    </row>
    <row r="570" spans="1:8" x14ac:dyDescent="0.3">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Entreprise</v>
      </c>
      <c r="E570">
        <f t="shared" si="34"/>
        <v>0</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M MPS 2A</v>
      </c>
    </row>
    <row r="571" spans="1:8" x14ac:dyDescent="0.3">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Entreprise</v>
      </c>
      <c r="E571">
        <f t="shared" si="34"/>
        <v>0</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M MPS 2A</v>
      </c>
    </row>
    <row r="572" spans="1:8" x14ac:dyDescent="0.3">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M MPS 2A</v>
      </c>
    </row>
    <row r="573" spans="1:8" x14ac:dyDescent="0.3">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M MPS 2A</v>
      </c>
    </row>
    <row r="574" spans="1:8" x14ac:dyDescent="0.3">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M MPS 2A</v>
      </c>
    </row>
    <row r="575" spans="1:8" x14ac:dyDescent="0.3">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M MPS 2A</v>
      </c>
    </row>
    <row r="576" spans="1:8" x14ac:dyDescent="0.3">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M MPS 2A</v>
      </c>
    </row>
    <row r="577" spans="1:8" x14ac:dyDescent="0.3">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M MPS 2A</v>
      </c>
    </row>
    <row r="578" spans="1:8" x14ac:dyDescent="0.3">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M MPS 2A</v>
      </c>
    </row>
    <row r="579" spans="1:8" x14ac:dyDescent="0.3">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M MPS 2A</v>
      </c>
    </row>
    <row r="580" spans="1:8" x14ac:dyDescent="0.3">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M MPS 2A</v>
      </c>
    </row>
    <row r="581" spans="1:8" x14ac:dyDescent="0.3">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M MPS 2A</v>
      </c>
    </row>
    <row r="582" spans="1:8" x14ac:dyDescent="0.3">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Centre</v>
      </c>
      <c r="E582">
        <f t="shared" si="38"/>
        <v>1</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M MPS 2A</v>
      </c>
    </row>
    <row r="583" spans="1:8" x14ac:dyDescent="0.3">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Centre</v>
      </c>
      <c r="E583">
        <f t="shared" si="38"/>
        <v>1</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M MPS 2A</v>
      </c>
    </row>
    <row r="584" spans="1:8" x14ac:dyDescent="0.3">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Centre</v>
      </c>
      <c r="E584">
        <f t="shared" si="38"/>
        <v>1</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M MPS 2A</v>
      </c>
    </row>
    <row r="585" spans="1:8" x14ac:dyDescent="0.3">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Centre</v>
      </c>
      <c r="E585">
        <f t="shared" si="38"/>
        <v>1</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M MPS 2A</v>
      </c>
    </row>
    <row r="586" spans="1:8" x14ac:dyDescent="0.3">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Centre</v>
      </c>
      <c r="E586">
        <f t="shared" si="38"/>
        <v>1</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M MPS 2A</v>
      </c>
    </row>
    <row r="587" spans="1:8" x14ac:dyDescent="0.3">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Centre</v>
      </c>
      <c r="E587">
        <f t="shared" si="38"/>
        <v>1</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M MPS 2A</v>
      </c>
    </row>
    <row r="588" spans="1:8" x14ac:dyDescent="0.3">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Centre</v>
      </c>
      <c r="E588">
        <f t="shared" si="38"/>
        <v>1</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M MPS 2A</v>
      </c>
    </row>
    <row r="589" spans="1:8" x14ac:dyDescent="0.3">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Centre</v>
      </c>
      <c r="E589">
        <f t="shared" si="38"/>
        <v>1</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M MPS 2A</v>
      </c>
    </row>
    <row r="590" spans="1:8" x14ac:dyDescent="0.3">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M MPS 2A</v>
      </c>
    </row>
    <row r="591" spans="1:8" x14ac:dyDescent="0.3">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M MPS 2A</v>
      </c>
    </row>
    <row r="592" spans="1:8" x14ac:dyDescent="0.3">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M MPS 2A</v>
      </c>
    </row>
    <row r="593" spans="1:8" x14ac:dyDescent="0.3">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M MPS 2A</v>
      </c>
    </row>
    <row r="594" spans="1:8" x14ac:dyDescent="0.3">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Examens</v>
      </c>
      <c r="E594">
        <f t="shared" si="38"/>
        <v>1</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M MPS 2A</v>
      </c>
    </row>
    <row r="595" spans="1:8" x14ac:dyDescent="0.3">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Examens</v>
      </c>
      <c r="E595">
        <f t="shared" si="38"/>
        <v>1</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M MPS 2A</v>
      </c>
    </row>
    <row r="596" spans="1:8" x14ac:dyDescent="0.3">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Examens</v>
      </c>
      <c r="E596">
        <f t="shared" si="38"/>
        <v>1</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M MPS 2A</v>
      </c>
    </row>
    <row r="597" spans="1:8" x14ac:dyDescent="0.3">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Examens</v>
      </c>
      <c r="E597">
        <f t="shared" si="38"/>
        <v>1</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M MPS 2A</v>
      </c>
    </row>
    <row r="598" spans="1:8" x14ac:dyDescent="0.3">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Examens</v>
      </c>
      <c r="E598">
        <f t="shared" si="38"/>
        <v>1</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M MPS 2A</v>
      </c>
    </row>
    <row r="599" spans="1:8" x14ac:dyDescent="0.3">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Examens</v>
      </c>
      <c r="E599">
        <f t="shared" si="38"/>
        <v>1</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M MPS 2A</v>
      </c>
    </row>
    <row r="600" spans="1:8" x14ac:dyDescent="0.3">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Examens</v>
      </c>
      <c r="E600">
        <f t="shared" si="38"/>
        <v>1</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M MPS 2A</v>
      </c>
    </row>
    <row r="601" spans="1:8" x14ac:dyDescent="0.3">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Examens</v>
      </c>
      <c r="E601">
        <f t="shared" si="38"/>
        <v>1</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M MPS 2A</v>
      </c>
    </row>
    <row r="602" spans="1:8" x14ac:dyDescent="0.3">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Examens</v>
      </c>
      <c r="E602">
        <f t="shared" si="38"/>
        <v>1</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M MPS 2A</v>
      </c>
    </row>
    <row r="603" spans="1:8" x14ac:dyDescent="0.3">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Examens</v>
      </c>
      <c r="E603">
        <f t="shared" si="38"/>
        <v>1</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M MPS 2A</v>
      </c>
    </row>
    <row r="604" spans="1:8" x14ac:dyDescent="0.3">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M MPS 2A</v>
      </c>
    </row>
    <row r="605" spans="1:8" x14ac:dyDescent="0.3">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M MPS 2A</v>
      </c>
    </row>
    <row r="606" spans="1:8" x14ac:dyDescent="0.3">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M MPS 2A</v>
      </c>
    </row>
    <row r="607" spans="1:8" x14ac:dyDescent="0.3">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M MPS 2A</v>
      </c>
    </row>
    <row r="608" spans="1:8" x14ac:dyDescent="0.3">
      <c r="A608" s="1">
        <f t="shared" si="39"/>
        <v>46538</v>
      </c>
      <c r="B608" t="str">
        <f t="shared" si="36"/>
        <v>08:00</v>
      </c>
      <c r="C608" t="str">
        <f t="shared" si="37"/>
        <v>12:00</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M MPS 2A</v>
      </c>
    </row>
    <row r="609" spans="1:8" x14ac:dyDescent="0.3">
      <c r="A609" s="1">
        <f t="shared" si="39"/>
        <v>46538</v>
      </c>
      <c r="B609" t="str">
        <f t="shared" si="36"/>
        <v>14:00</v>
      </c>
      <c r="C609" t="str">
        <f t="shared" si="37"/>
        <v>17:00</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M MPS 2A</v>
      </c>
    </row>
    <row r="610" spans="1:8" x14ac:dyDescent="0.3">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M MPS 2A</v>
      </c>
    </row>
    <row r="611" spans="1:8" x14ac:dyDescent="0.3">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M MPS 2A</v>
      </c>
    </row>
    <row r="612" spans="1:8" x14ac:dyDescent="0.3">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M MPS 2A</v>
      </c>
    </row>
    <row r="613" spans="1:8" x14ac:dyDescent="0.3">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M MPS 2A</v>
      </c>
    </row>
    <row r="614" spans="1:8" x14ac:dyDescent="0.3">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M MPS 2A</v>
      </c>
    </row>
    <row r="615" spans="1:8" x14ac:dyDescent="0.3">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M MPS 2A</v>
      </c>
    </row>
    <row r="616" spans="1:8" x14ac:dyDescent="0.3">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M MPS 2A</v>
      </c>
    </row>
    <row r="617" spans="1:8" x14ac:dyDescent="0.3">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M MPS 2A</v>
      </c>
    </row>
    <row r="618" spans="1:8" x14ac:dyDescent="0.3">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M MPS 2A</v>
      </c>
    </row>
    <row r="619" spans="1:8" x14ac:dyDescent="0.3">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M MPS 2A</v>
      </c>
    </row>
    <row r="620" spans="1:8" x14ac:dyDescent="0.3">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M MPS 2A</v>
      </c>
    </row>
    <row r="621" spans="1:8" x14ac:dyDescent="0.3">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M MPS 2A</v>
      </c>
    </row>
    <row r="622" spans="1:8" x14ac:dyDescent="0.3">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M MPS 2A</v>
      </c>
    </row>
    <row r="623" spans="1:8" x14ac:dyDescent="0.3">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M MPS 2A</v>
      </c>
    </row>
    <row r="624" spans="1:8" x14ac:dyDescent="0.3">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M MPS 2A</v>
      </c>
    </row>
    <row r="625" spans="1:8" x14ac:dyDescent="0.3">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M MPS 2A</v>
      </c>
    </row>
    <row r="626" spans="1:8" x14ac:dyDescent="0.3">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M MPS 2A</v>
      </c>
    </row>
    <row r="627" spans="1:8" x14ac:dyDescent="0.3">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M MPS 2A</v>
      </c>
    </row>
    <row r="628" spans="1:8" x14ac:dyDescent="0.3">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M MPS 2A</v>
      </c>
    </row>
    <row r="629" spans="1:8" x14ac:dyDescent="0.3">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M MPS 2A</v>
      </c>
    </row>
    <row r="630" spans="1:8" x14ac:dyDescent="0.3">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M MPS 2A</v>
      </c>
    </row>
    <row r="631" spans="1:8" x14ac:dyDescent="0.3">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M MPS 2A</v>
      </c>
    </row>
    <row r="632" spans="1:8" x14ac:dyDescent="0.3">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M MPS 2A</v>
      </c>
    </row>
    <row r="633" spans="1:8" x14ac:dyDescent="0.3">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M MPS 2A</v>
      </c>
    </row>
    <row r="634" spans="1:8" x14ac:dyDescent="0.3">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M MPS 2A</v>
      </c>
    </row>
    <row r="635" spans="1:8" x14ac:dyDescent="0.3">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M MPS 2A</v>
      </c>
    </row>
    <row r="636" spans="1:8" x14ac:dyDescent="0.3">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M MPS 2A</v>
      </c>
    </row>
    <row r="637" spans="1:8" x14ac:dyDescent="0.3">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M MPS 2A</v>
      </c>
    </row>
    <row r="638" spans="1:8" x14ac:dyDescent="0.3">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M MPS 2A</v>
      </c>
    </row>
    <row r="639" spans="1:8" x14ac:dyDescent="0.3">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M MPS 2A</v>
      </c>
    </row>
    <row r="640" spans="1:8" x14ac:dyDescent="0.3">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M MPS 2A</v>
      </c>
    </row>
    <row r="641" spans="1:8" x14ac:dyDescent="0.3">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M MPS 2A</v>
      </c>
    </row>
    <row r="642" spans="1:8" x14ac:dyDescent="0.3">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M MPS 2A</v>
      </c>
    </row>
    <row r="643" spans="1:8" x14ac:dyDescent="0.3">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M MPS 2A</v>
      </c>
    </row>
    <row r="644" spans="1:8" x14ac:dyDescent="0.3">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M MPS 2A</v>
      </c>
    </row>
    <row r="645" spans="1:8" x14ac:dyDescent="0.3">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M MPS 2A</v>
      </c>
    </row>
    <row r="646" spans="1:8" x14ac:dyDescent="0.3">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M MPS 2A</v>
      </c>
    </row>
    <row r="647" spans="1:8" x14ac:dyDescent="0.3">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M MPS 2A</v>
      </c>
    </row>
    <row r="648" spans="1:8" x14ac:dyDescent="0.3">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M MPS 2A</v>
      </c>
    </row>
    <row r="649" spans="1:8" x14ac:dyDescent="0.3">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M MPS 2A</v>
      </c>
    </row>
    <row r="650" spans="1:8" x14ac:dyDescent="0.3">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M MPS 2A</v>
      </c>
    </row>
    <row r="651" spans="1:8" x14ac:dyDescent="0.3">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M MPS 2A</v>
      </c>
    </row>
    <row r="652" spans="1:8" x14ac:dyDescent="0.3">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M MPS 2A</v>
      </c>
    </row>
    <row r="653" spans="1:8" x14ac:dyDescent="0.3">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M MPS 2A</v>
      </c>
    </row>
    <row r="654" spans="1:8" x14ac:dyDescent="0.3">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M MPS 2A</v>
      </c>
    </row>
    <row r="655" spans="1:8" x14ac:dyDescent="0.3">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M MPS 2A</v>
      </c>
    </row>
    <row r="656" spans="1:8" x14ac:dyDescent="0.3">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M MPS 2A</v>
      </c>
    </row>
    <row r="657" spans="1:8" x14ac:dyDescent="0.3">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M MPS 2A</v>
      </c>
    </row>
    <row r="658" spans="1:8" x14ac:dyDescent="0.3">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M MPS 2A</v>
      </c>
    </row>
    <row r="659" spans="1:8" x14ac:dyDescent="0.3">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M MPS 2A</v>
      </c>
    </row>
    <row r="660" spans="1:8" x14ac:dyDescent="0.3">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M MPS 2A</v>
      </c>
    </row>
    <row r="661" spans="1:8" x14ac:dyDescent="0.3">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M MPS 2A</v>
      </c>
    </row>
    <row r="662" spans="1:8" x14ac:dyDescent="0.3">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M MPS 2A</v>
      </c>
    </row>
    <row r="663" spans="1:8" x14ac:dyDescent="0.3">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M MPS 2A</v>
      </c>
    </row>
    <row r="664" spans="1:8" x14ac:dyDescent="0.3">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M MPS 2A</v>
      </c>
    </row>
    <row r="665" spans="1:8" x14ac:dyDescent="0.3">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M MPS 2A</v>
      </c>
    </row>
    <row r="666" spans="1:8" x14ac:dyDescent="0.3">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M MPS 2A</v>
      </c>
    </row>
    <row r="667" spans="1:8" x14ac:dyDescent="0.3">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M MPS 2A</v>
      </c>
    </row>
    <row r="668" spans="1:8" x14ac:dyDescent="0.3">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M MPS 2A</v>
      </c>
    </row>
    <row r="669" spans="1:8" x14ac:dyDescent="0.3">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M MPS 2A</v>
      </c>
    </row>
    <row r="670" spans="1:8" x14ac:dyDescent="0.3">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M MPS 2A</v>
      </c>
    </row>
    <row r="671" spans="1:8" x14ac:dyDescent="0.3">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M MPS 2A</v>
      </c>
    </row>
    <row r="672" spans="1:8" x14ac:dyDescent="0.3">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M MPS 2A</v>
      </c>
    </row>
    <row r="673" spans="1:8" x14ac:dyDescent="0.3">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M MPS 2A</v>
      </c>
    </row>
    <row r="674" spans="1:8" x14ac:dyDescent="0.3">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M MPS 2A</v>
      </c>
    </row>
    <row r="675" spans="1:8" x14ac:dyDescent="0.3">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M MPS 2A</v>
      </c>
    </row>
    <row r="676" spans="1:8" x14ac:dyDescent="0.3">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M MPS 2A</v>
      </c>
    </row>
    <row r="677" spans="1:8" x14ac:dyDescent="0.3">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M MPS 2A</v>
      </c>
    </row>
    <row r="678" spans="1:8" x14ac:dyDescent="0.3">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Examens</v>
      </c>
      <c r="E678">
        <f t="shared" si="42"/>
        <v>1</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M MPS 2A</v>
      </c>
    </row>
    <row r="679" spans="1:8" x14ac:dyDescent="0.3">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Examens</v>
      </c>
      <c r="E679">
        <f t="shared" si="42"/>
        <v>1</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M MPS 2A</v>
      </c>
    </row>
    <row r="680" spans="1:8" x14ac:dyDescent="0.3">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Examens</v>
      </c>
      <c r="E680">
        <f t="shared" si="42"/>
        <v>1</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M MPS 2A</v>
      </c>
    </row>
    <row r="681" spans="1:8" x14ac:dyDescent="0.3">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Examens</v>
      </c>
      <c r="E681">
        <f t="shared" si="42"/>
        <v>1</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M MPS 2A</v>
      </c>
    </row>
    <row r="682" spans="1:8" x14ac:dyDescent="0.3">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M MPS 2A</v>
      </c>
    </row>
    <row r="683" spans="1:8" x14ac:dyDescent="0.3">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M MPS 2A</v>
      </c>
    </row>
    <row r="684" spans="1:8" x14ac:dyDescent="0.3">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M MPS 2A</v>
      </c>
    </row>
    <row r="685" spans="1:8" x14ac:dyDescent="0.3">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M MPS 2A</v>
      </c>
    </row>
    <row r="686" spans="1:8" x14ac:dyDescent="0.3">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M MPS 2A</v>
      </c>
    </row>
    <row r="687" spans="1:8" x14ac:dyDescent="0.3">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M MPS 2A</v>
      </c>
    </row>
    <row r="688" spans="1:8" x14ac:dyDescent="0.3">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M MPS 2A</v>
      </c>
    </row>
    <row r="689" spans="1:8" x14ac:dyDescent="0.3">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M MPS 2A</v>
      </c>
    </row>
    <row r="690" spans="1:8" x14ac:dyDescent="0.3">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M MPS 2A</v>
      </c>
    </row>
    <row r="691" spans="1:8" x14ac:dyDescent="0.3">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M MPS 2A</v>
      </c>
    </row>
    <row r="692" spans="1:8" x14ac:dyDescent="0.3">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M MPS 2A</v>
      </c>
    </row>
    <row r="693" spans="1:8" x14ac:dyDescent="0.3">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M MPS 2A</v>
      </c>
    </row>
    <row r="694" spans="1:8" x14ac:dyDescent="0.3">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M MPS 2A</v>
      </c>
    </row>
    <row r="695" spans="1:8" x14ac:dyDescent="0.3">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M MPS 2A</v>
      </c>
    </row>
    <row r="696" spans="1:8" x14ac:dyDescent="0.3">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M MPS 2A</v>
      </c>
    </row>
    <row r="697" spans="1:8" x14ac:dyDescent="0.3">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M MPS 2A</v>
      </c>
    </row>
    <row r="698" spans="1:8" x14ac:dyDescent="0.3">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M MPS 2A</v>
      </c>
    </row>
    <row r="699" spans="1:8" x14ac:dyDescent="0.3">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M MPS 2A</v>
      </c>
    </row>
    <row r="700" spans="1:8" x14ac:dyDescent="0.3">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M MPS 2A</v>
      </c>
    </row>
    <row r="701" spans="1:8" x14ac:dyDescent="0.3">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M MPS 2A</v>
      </c>
    </row>
    <row r="702" spans="1:8" x14ac:dyDescent="0.3">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M MPS 2A</v>
      </c>
    </row>
    <row r="703" spans="1:8" x14ac:dyDescent="0.3">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M MPS 2A</v>
      </c>
    </row>
    <row r="704" spans="1:8" x14ac:dyDescent="0.3">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M MPS 2A</v>
      </c>
    </row>
    <row r="705" spans="1:8" x14ac:dyDescent="0.3">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M MPS 2A</v>
      </c>
    </row>
    <row r="706" spans="1:8" x14ac:dyDescent="0.3">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M MPS 2A</v>
      </c>
    </row>
    <row r="707" spans="1:8" x14ac:dyDescent="0.3">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M MPS 2A</v>
      </c>
    </row>
    <row r="708" spans="1:8" x14ac:dyDescent="0.3">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M MPS 2A</v>
      </c>
    </row>
    <row r="709" spans="1:8" x14ac:dyDescent="0.3">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M MPS 2A</v>
      </c>
    </row>
    <row r="710" spans="1:8" x14ac:dyDescent="0.3">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M MPS 2A</v>
      </c>
    </row>
    <row r="711" spans="1:8" x14ac:dyDescent="0.3">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M MPS 2A</v>
      </c>
    </row>
    <row r="712" spans="1:8" x14ac:dyDescent="0.3">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M MPS 2A</v>
      </c>
    </row>
    <row r="713" spans="1:8" x14ac:dyDescent="0.3">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M MPS 2A</v>
      </c>
    </row>
    <row r="714" spans="1:8" x14ac:dyDescent="0.3">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M MPS 2A</v>
      </c>
    </row>
    <row r="715" spans="1:8" x14ac:dyDescent="0.3">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M MPS 2A</v>
      </c>
    </row>
    <row r="716" spans="1:8" x14ac:dyDescent="0.3">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M MPS 2A</v>
      </c>
    </row>
    <row r="717" spans="1:8" x14ac:dyDescent="0.3">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M MPS 2A</v>
      </c>
    </row>
    <row r="718" spans="1:8" x14ac:dyDescent="0.3">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M MPS 2A</v>
      </c>
    </row>
    <row r="719" spans="1:8" x14ac:dyDescent="0.3">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M MPS 2A</v>
      </c>
    </row>
    <row r="720" spans="1:8" x14ac:dyDescent="0.3">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M MPS 2A</v>
      </c>
    </row>
    <row r="721" spans="1:8" x14ac:dyDescent="0.3">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M MPS 2A</v>
      </c>
    </row>
    <row r="722" spans="1:8" x14ac:dyDescent="0.3">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M MPS 2A</v>
      </c>
    </row>
    <row r="723" spans="1:8" x14ac:dyDescent="0.3">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M MPS 2A</v>
      </c>
    </row>
    <row r="724" spans="1:8" x14ac:dyDescent="0.3">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M MPS 2A</v>
      </c>
    </row>
    <row r="725" spans="1:8" x14ac:dyDescent="0.3">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M MPS 2A</v>
      </c>
    </row>
    <row r="726" spans="1:8" x14ac:dyDescent="0.3">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M MPS 2A</v>
      </c>
    </row>
    <row r="727" spans="1:8" x14ac:dyDescent="0.3">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M MPS 2A</v>
      </c>
    </row>
    <row r="728" spans="1:8" x14ac:dyDescent="0.3">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M MPS 2A</v>
      </c>
    </row>
    <row r="729" spans="1:8" x14ac:dyDescent="0.3">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M MPS 2A</v>
      </c>
    </row>
    <row r="730" spans="1:8" x14ac:dyDescent="0.3">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M MPS 2A</v>
      </c>
    </row>
    <row r="731" spans="1:8" x14ac:dyDescent="0.3">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M MPS 2A</v>
      </c>
    </row>
    <row r="732" spans="1:8" x14ac:dyDescent="0.3">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M MPS 2A</v>
      </c>
    </row>
    <row r="733" spans="1:8" x14ac:dyDescent="0.3">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M MPS 2A</v>
      </c>
    </row>
    <row r="734" spans="1:8" x14ac:dyDescent="0.3">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M MPS 2A</v>
      </c>
    </row>
    <row r="735" spans="1:8" x14ac:dyDescent="0.3">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M MPS 2A</v>
      </c>
    </row>
    <row r="736" spans="1:8" x14ac:dyDescent="0.3">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M MPS 2A</v>
      </c>
    </row>
    <row r="737" spans="1:8" x14ac:dyDescent="0.3">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M MPS 2A</v>
      </c>
    </row>
    <row r="738" spans="1:8" x14ac:dyDescent="0.3">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M MPS 2A</v>
      </c>
    </row>
    <row r="739" spans="1:8" x14ac:dyDescent="0.3">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M MPS 2A</v>
      </c>
    </row>
    <row r="740" spans="1:8" x14ac:dyDescent="0.3">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M MPS 2A</v>
      </c>
    </row>
    <row r="741" spans="1:8" x14ac:dyDescent="0.3">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M MPS 2A</v>
      </c>
    </row>
    <row r="742" spans="1:8" x14ac:dyDescent="0.3">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M MPS 2A</v>
      </c>
    </row>
    <row r="743" spans="1:8" x14ac:dyDescent="0.3">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M MPS 2A</v>
      </c>
    </row>
    <row r="744" spans="1:8" x14ac:dyDescent="0.3">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M MPS 2A</v>
      </c>
    </row>
    <row r="745" spans="1:8" x14ac:dyDescent="0.3">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M MPS 2A</v>
      </c>
    </row>
    <row r="746" spans="1:8" x14ac:dyDescent="0.3">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M MPS 2A</v>
      </c>
    </row>
    <row r="747" spans="1:8" x14ac:dyDescent="0.3">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M MPS 2A</v>
      </c>
    </row>
    <row r="748" spans="1:8" x14ac:dyDescent="0.3">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M MPS 2A</v>
      </c>
    </row>
    <row r="749" spans="1:8" x14ac:dyDescent="0.3">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M MPS 2A</v>
      </c>
    </row>
    <row r="750" spans="1:8" x14ac:dyDescent="0.3">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M MPS 2A</v>
      </c>
    </row>
    <row r="751" spans="1:8" x14ac:dyDescent="0.3">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M MPS 2A</v>
      </c>
    </row>
    <row r="752" spans="1:8" x14ac:dyDescent="0.3">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M MPS 2A</v>
      </c>
    </row>
    <row r="753" spans="1:8" x14ac:dyDescent="0.3">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M MPS 2A</v>
      </c>
    </row>
    <row r="754" spans="1:8" x14ac:dyDescent="0.3">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M MPS 2A</v>
      </c>
    </row>
    <row r="755" spans="1:8" x14ac:dyDescent="0.3">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M MPS 2A</v>
      </c>
    </row>
    <row r="756" spans="1:8" x14ac:dyDescent="0.3">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M MPS 2A</v>
      </c>
    </row>
    <row r="757" spans="1:8" x14ac:dyDescent="0.3">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M MPS 2A</v>
      </c>
    </row>
    <row r="758" spans="1:8" x14ac:dyDescent="0.3">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M MPS 2A</v>
      </c>
    </row>
    <row r="759" spans="1:8" x14ac:dyDescent="0.3">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M MPS 2A</v>
      </c>
    </row>
    <row r="760" spans="1:8" x14ac:dyDescent="0.3">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M MPS 2A</v>
      </c>
    </row>
    <row r="761" spans="1:8" x14ac:dyDescent="0.3">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M MPS 2A</v>
      </c>
    </row>
    <row r="762" spans="1:8" x14ac:dyDescent="0.3">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M MPS 2A</v>
      </c>
    </row>
    <row r="763" spans="1:8" x14ac:dyDescent="0.3">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M MPS 2A</v>
      </c>
    </row>
    <row r="764" spans="1:8" x14ac:dyDescent="0.3">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M MPS 2A</v>
      </c>
    </row>
    <row r="765" spans="1:8" x14ac:dyDescent="0.3">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M MPS 2A</v>
      </c>
    </row>
    <row r="766" spans="1:8" x14ac:dyDescent="0.3">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M MPS 2A</v>
      </c>
    </row>
    <row r="767" spans="1:8" x14ac:dyDescent="0.3">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M MPS 2A</v>
      </c>
    </row>
    <row r="768" spans="1:8" x14ac:dyDescent="0.3">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M MPS 2A</v>
      </c>
    </row>
    <row r="769" spans="1:8" x14ac:dyDescent="0.3">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M MPS 2A</v>
      </c>
    </row>
    <row r="770" spans="1:8" x14ac:dyDescent="0.3">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M MPS 2A</v>
      </c>
    </row>
    <row r="771" spans="1:8" x14ac:dyDescent="0.3">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M MPS 2A</v>
      </c>
    </row>
    <row r="772" spans="1:8" x14ac:dyDescent="0.3">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M MPS 2A</v>
      </c>
    </row>
    <row r="773" spans="1:8" x14ac:dyDescent="0.3">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M MPS 2A</v>
      </c>
    </row>
    <row r="774" spans="1:8" x14ac:dyDescent="0.3">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M MPS 2A</v>
      </c>
    </row>
    <row r="775" spans="1:8" x14ac:dyDescent="0.3">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M MPS 2A</v>
      </c>
    </row>
    <row r="776" spans="1:8" x14ac:dyDescent="0.3">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M MPS 2A</v>
      </c>
    </row>
    <row r="777" spans="1:8" x14ac:dyDescent="0.3">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M MPS 2A</v>
      </c>
    </row>
    <row r="778" spans="1:8" x14ac:dyDescent="0.3">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M MPS 2A</v>
      </c>
    </row>
    <row r="779" spans="1:8" x14ac:dyDescent="0.3">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M MPS 2A</v>
      </c>
    </row>
    <row r="780" spans="1:8" x14ac:dyDescent="0.3">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M MPS 2A</v>
      </c>
    </row>
    <row r="781" spans="1:8" x14ac:dyDescent="0.3">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M MPS 2A</v>
      </c>
    </row>
    <row r="782" spans="1:8" x14ac:dyDescent="0.3">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M MPS 2A</v>
      </c>
    </row>
    <row r="783" spans="1:8" x14ac:dyDescent="0.3">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M MPS 2A</v>
      </c>
    </row>
    <row r="784" spans="1:8" x14ac:dyDescent="0.3">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M MPS 2A</v>
      </c>
    </row>
    <row r="785" spans="1:8" x14ac:dyDescent="0.3">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M MPS 2A</v>
      </c>
    </row>
    <row r="786" spans="1:8" x14ac:dyDescent="0.3">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M MPS 2A</v>
      </c>
    </row>
    <row r="787" spans="1:8" x14ac:dyDescent="0.3">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M MPS 2A</v>
      </c>
    </row>
    <row r="788" spans="1:8" x14ac:dyDescent="0.3">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M MPS 2A</v>
      </c>
    </row>
    <row r="789" spans="1:8" x14ac:dyDescent="0.3">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M MPS 2A</v>
      </c>
    </row>
    <row r="790" spans="1:8" x14ac:dyDescent="0.3">
      <c r="A790" s="1">
        <f t="shared" si="51"/>
        <v>46629</v>
      </c>
      <c r="B790" t="str">
        <f t="shared" si="48"/>
        <v>08:00</v>
      </c>
      <c r="C790" t="str">
        <f t="shared" si="49"/>
        <v>12:00</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M MPS 2A</v>
      </c>
    </row>
    <row r="791" spans="1:8" x14ac:dyDescent="0.3">
      <c r="A791" s="1">
        <f t="shared" si="51"/>
        <v>46629</v>
      </c>
      <c r="B791" t="str">
        <f t="shared" si="48"/>
        <v>14:00</v>
      </c>
      <c r="C791" t="str">
        <f t="shared" si="49"/>
        <v>17:00</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M MPS 2A</v>
      </c>
    </row>
    <row r="792" spans="1:8" x14ac:dyDescent="0.3">
      <c r="A792" s="1">
        <f t="shared" si="51"/>
        <v>46630</v>
      </c>
      <c r="B792" t="str">
        <f t="shared" ref="B792:B853" si="52">IF(D792="","",IF($A792=$A791,"14:00","08:00"))</f>
        <v>08:00</v>
      </c>
      <c r="C792" t="str">
        <f t="shared" ref="C792:C853" si="53">IF(D792="","",IF($A792=$A791,"17:00","12:00"))</f>
        <v>12:00</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Examens</v>
      </c>
      <c r="E792">
        <f t="shared" si="50"/>
        <v>1</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M MPS 2A</v>
      </c>
    </row>
    <row r="793" spans="1:8" x14ac:dyDescent="0.3">
      <c r="A793" s="1">
        <f t="shared" si="51"/>
        <v>46630</v>
      </c>
      <c r="B793" t="str">
        <f t="shared" si="52"/>
        <v>14:00</v>
      </c>
      <c r="C793" t="str">
        <f t="shared" si="53"/>
        <v>17:00</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Examens</v>
      </c>
      <c r="E793">
        <f t="shared" si="50"/>
        <v>1</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M MPS 2A</v>
      </c>
    </row>
    <row r="794" spans="1:8" x14ac:dyDescent="0.3">
      <c r="A794" s="1">
        <f t="shared" si="51"/>
        <v>46631</v>
      </c>
      <c r="B794" t="str">
        <f t="shared" si="52"/>
        <v/>
      </c>
      <c r="C794" t="str">
        <f t="shared" si="53"/>
        <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
      </c>
      <c r="E794" t="str">
        <f t="shared" si="50"/>
        <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M MPS 2A</v>
      </c>
    </row>
    <row r="795" spans="1:8" x14ac:dyDescent="0.3">
      <c r="A795" s="1">
        <f t="shared" si="51"/>
        <v>46631</v>
      </c>
      <c r="B795" t="str">
        <f t="shared" si="52"/>
        <v/>
      </c>
      <c r="C795" t="str">
        <f t="shared" si="53"/>
        <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
      </c>
      <c r="E795" t="str">
        <f t="shared" si="50"/>
        <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M MPS 2A</v>
      </c>
    </row>
    <row r="796" spans="1:8" x14ac:dyDescent="0.3">
      <c r="A796" s="1">
        <f t="shared" si="51"/>
        <v>46632</v>
      </c>
      <c r="B796" t="str">
        <f t="shared" si="52"/>
        <v/>
      </c>
      <c r="C796" t="str">
        <f t="shared" si="53"/>
        <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
      </c>
      <c r="E796" t="str">
        <f t="shared" si="50"/>
        <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M MPS 2A</v>
      </c>
    </row>
    <row r="797" spans="1:8" x14ac:dyDescent="0.3">
      <c r="A797" s="1">
        <f t="shared" si="51"/>
        <v>46632</v>
      </c>
      <c r="B797" t="str">
        <f t="shared" si="52"/>
        <v/>
      </c>
      <c r="C797" t="str">
        <f t="shared" si="53"/>
        <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
      </c>
      <c r="E797" t="str">
        <f t="shared" si="50"/>
        <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M MPS 2A</v>
      </c>
    </row>
    <row r="798" spans="1:8" x14ac:dyDescent="0.3">
      <c r="A798" s="1">
        <f t="shared" si="51"/>
        <v>46633</v>
      </c>
      <c r="B798" t="str">
        <f t="shared" si="52"/>
        <v/>
      </c>
      <c r="C798" t="str">
        <f t="shared" si="53"/>
        <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
      </c>
      <c r="E798" t="str">
        <f t="shared" si="50"/>
        <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M MPS 2A</v>
      </c>
    </row>
    <row r="799" spans="1:8" x14ac:dyDescent="0.3">
      <c r="A799" s="1">
        <f t="shared" si="51"/>
        <v>46633</v>
      </c>
      <c r="B799" t="str">
        <f t="shared" si="52"/>
        <v/>
      </c>
      <c r="C799" t="str">
        <f t="shared" si="53"/>
        <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
      </c>
      <c r="E799" t="str">
        <f t="shared" si="50"/>
        <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M MPS 2A</v>
      </c>
    </row>
    <row r="800" spans="1:8" x14ac:dyDescent="0.3">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M MPS 2A</v>
      </c>
    </row>
    <row r="801" spans="1:8" x14ac:dyDescent="0.3">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M MPS 2A</v>
      </c>
    </row>
    <row r="802" spans="1:8" x14ac:dyDescent="0.3">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M MPS 2A</v>
      </c>
    </row>
    <row r="803" spans="1:8" x14ac:dyDescent="0.3">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M MPS 2A</v>
      </c>
    </row>
    <row r="804" spans="1:8" x14ac:dyDescent="0.3">
      <c r="A804" s="1">
        <f t="shared" si="51"/>
        <v>46636</v>
      </c>
      <c r="B804" t="str">
        <f t="shared" si="52"/>
        <v/>
      </c>
      <c r="C804" t="str">
        <f t="shared" si="53"/>
        <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
      </c>
      <c r="E804" t="str">
        <f t="shared" si="50"/>
        <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M MPS 2A</v>
      </c>
    </row>
    <row r="805" spans="1:8" x14ac:dyDescent="0.3">
      <c r="A805" s="1">
        <f t="shared" si="51"/>
        <v>46636</v>
      </c>
      <c r="B805" t="str">
        <f t="shared" si="52"/>
        <v/>
      </c>
      <c r="C805" t="str">
        <f t="shared" si="53"/>
        <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
      </c>
      <c r="E805" t="str">
        <f t="shared" si="50"/>
        <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M MPS 2A</v>
      </c>
    </row>
    <row r="806" spans="1:8" x14ac:dyDescent="0.3">
      <c r="A806" s="1">
        <f t="shared" si="51"/>
        <v>46637</v>
      </c>
      <c r="B806" t="str">
        <f t="shared" si="52"/>
        <v/>
      </c>
      <c r="C806" t="str">
        <f t="shared" si="53"/>
        <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
      </c>
      <c r="E806" t="str">
        <f t="shared" si="50"/>
        <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M MPS 2A</v>
      </c>
    </row>
    <row r="807" spans="1:8" x14ac:dyDescent="0.3">
      <c r="A807" s="1">
        <f t="shared" si="51"/>
        <v>46637</v>
      </c>
      <c r="B807" t="str">
        <f t="shared" si="52"/>
        <v/>
      </c>
      <c r="C807" t="str">
        <f t="shared" si="53"/>
        <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
      </c>
      <c r="E807" t="str">
        <f t="shared" si="50"/>
        <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M MPS 2A</v>
      </c>
    </row>
    <row r="808" spans="1:8" x14ac:dyDescent="0.3">
      <c r="A808" s="1">
        <f t="shared" si="51"/>
        <v>46638</v>
      </c>
      <c r="B808" t="str">
        <f t="shared" si="52"/>
        <v/>
      </c>
      <c r="C808" t="str">
        <f t="shared" si="53"/>
        <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
      </c>
      <c r="E808" t="str">
        <f t="shared" si="50"/>
        <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M MPS 2A</v>
      </c>
    </row>
    <row r="809" spans="1:8" x14ac:dyDescent="0.3">
      <c r="A809" s="1">
        <f t="shared" si="51"/>
        <v>46638</v>
      </c>
      <c r="B809" t="str">
        <f t="shared" si="52"/>
        <v/>
      </c>
      <c r="C809" t="str">
        <f t="shared" si="53"/>
        <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
      </c>
      <c r="E809" t="str">
        <f t="shared" si="50"/>
        <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M MPS 2A</v>
      </c>
    </row>
    <row r="810" spans="1:8" x14ac:dyDescent="0.3">
      <c r="A810" s="1">
        <f t="shared" si="51"/>
        <v>46639</v>
      </c>
      <c r="B810" t="str">
        <f t="shared" si="52"/>
        <v/>
      </c>
      <c r="C810" t="str">
        <f t="shared" si="53"/>
        <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
      </c>
      <c r="E810" t="str">
        <f t="shared" si="50"/>
        <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M MPS 2A</v>
      </c>
    </row>
    <row r="811" spans="1:8" x14ac:dyDescent="0.3">
      <c r="A811" s="1">
        <f t="shared" si="51"/>
        <v>46639</v>
      </c>
      <c r="B811" t="str">
        <f t="shared" si="52"/>
        <v/>
      </c>
      <c r="C811" t="str">
        <f t="shared" si="53"/>
        <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
      </c>
      <c r="E811" t="str">
        <f t="shared" si="50"/>
        <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M MPS 2A</v>
      </c>
    </row>
    <row r="812" spans="1:8" x14ac:dyDescent="0.3">
      <c r="A812" s="1">
        <f t="shared" si="51"/>
        <v>46640</v>
      </c>
      <c r="B812" t="str">
        <f t="shared" si="52"/>
        <v/>
      </c>
      <c r="C812" t="str">
        <f t="shared" si="53"/>
        <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
      </c>
      <c r="E812" t="str">
        <f t="shared" si="50"/>
        <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M MPS 2A</v>
      </c>
    </row>
    <row r="813" spans="1:8" x14ac:dyDescent="0.3">
      <c r="A813" s="1">
        <f t="shared" si="51"/>
        <v>46640</v>
      </c>
      <c r="B813" t="str">
        <f t="shared" si="52"/>
        <v/>
      </c>
      <c r="C813" t="str">
        <f t="shared" si="53"/>
        <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
      </c>
      <c r="E813" t="str">
        <f t="shared" si="50"/>
        <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M MPS 2A</v>
      </c>
    </row>
    <row r="814" spans="1:8" x14ac:dyDescent="0.3">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M MPS 2A</v>
      </c>
    </row>
    <row r="815" spans="1:8" x14ac:dyDescent="0.3">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M MPS 2A</v>
      </c>
    </row>
    <row r="816" spans="1:8" x14ac:dyDescent="0.3">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M MPS 2A</v>
      </c>
    </row>
    <row r="817" spans="1:8" x14ac:dyDescent="0.3">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M MPS 2A</v>
      </c>
    </row>
    <row r="818" spans="1:8" x14ac:dyDescent="0.3">
      <c r="A818" s="1">
        <f t="shared" si="51"/>
        <v>46643</v>
      </c>
      <c r="B818" t="str">
        <f t="shared" si="52"/>
        <v/>
      </c>
      <c r="C818" t="str">
        <f t="shared" si="53"/>
        <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
      </c>
      <c r="E818" t="str">
        <f t="shared" si="50"/>
        <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M MPS 2A</v>
      </c>
    </row>
    <row r="819" spans="1:8" x14ac:dyDescent="0.3">
      <c r="A819" s="1">
        <f t="shared" si="51"/>
        <v>46643</v>
      </c>
      <c r="B819" t="str">
        <f t="shared" si="52"/>
        <v/>
      </c>
      <c r="C819" t="str">
        <f t="shared" si="53"/>
        <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
      </c>
      <c r="E819" t="str">
        <f t="shared" si="50"/>
        <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M MPS 2A</v>
      </c>
    </row>
    <row r="820" spans="1:8" x14ac:dyDescent="0.3">
      <c r="A820" s="1">
        <f t="shared" si="51"/>
        <v>46644</v>
      </c>
      <c r="B820" t="str">
        <f t="shared" si="52"/>
        <v/>
      </c>
      <c r="C820" t="str">
        <f t="shared" si="53"/>
        <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
      </c>
      <c r="E820" t="str">
        <f t="shared" si="50"/>
        <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M MPS 2A</v>
      </c>
    </row>
    <row r="821" spans="1:8" x14ac:dyDescent="0.3">
      <c r="A821" s="1">
        <f t="shared" si="51"/>
        <v>46644</v>
      </c>
      <c r="B821" t="str">
        <f t="shared" si="52"/>
        <v/>
      </c>
      <c r="C821" t="str">
        <f t="shared" si="53"/>
        <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
      </c>
      <c r="E821" t="str">
        <f t="shared" si="50"/>
        <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M MPS 2A</v>
      </c>
    </row>
    <row r="822" spans="1:8" x14ac:dyDescent="0.3">
      <c r="A822" s="1">
        <f t="shared" si="51"/>
        <v>46645</v>
      </c>
      <c r="B822" t="str">
        <f t="shared" si="52"/>
        <v/>
      </c>
      <c r="C822" t="str">
        <f t="shared" si="53"/>
        <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
      </c>
      <c r="E822" t="str">
        <f t="shared" si="50"/>
        <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M MPS 2A</v>
      </c>
    </row>
    <row r="823" spans="1:8" x14ac:dyDescent="0.3">
      <c r="A823" s="1">
        <f t="shared" si="51"/>
        <v>46645</v>
      </c>
      <c r="B823" t="str">
        <f t="shared" si="52"/>
        <v/>
      </c>
      <c r="C823" t="str">
        <f t="shared" si="53"/>
        <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
      </c>
      <c r="E823" t="str">
        <f t="shared" si="50"/>
        <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M MPS 2A</v>
      </c>
    </row>
    <row r="824" spans="1:8" x14ac:dyDescent="0.3">
      <c r="A824" s="1">
        <f t="shared" si="51"/>
        <v>46646</v>
      </c>
      <c r="B824" t="str">
        <f t="shared" si="52"/>
        <v/>
      </c>
      <c r="C824" t="str">
        <f t="shared" si="53"/>
        <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
      </c>
      <c r="E824" t="str">
        <f t="shared" si="50"/>
        <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M MPS 2A</v>
      </c>
    </row>
    <row r="825" spans="1:8" x14ac:dyDescent="0.3">
      <c r="A825" s="1">
        <f t="shared" si="51"/>
        <v>46646</v>
      </c>
      <c r="B825" t="str">
        <f t="shared" si="52"/>
        <v/>
      </c>
      <c r="C825" t="str">
        <f t="shared" si="53"/>
        <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
      </c>
      <c r="E825" t="str">
        <f t="shared" si="50"/>
        <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M MPS 2A</v>
      </c>
    </row>
    <row r="826" spans="1:8" x14ac:dyDescent="0.3">
      <c r="A826" s="1">
        <f t="shared" si="51"/>
        <v>46647</v>
      </c>
      <c r="B826" t="str">
        <f t="shared" si="52"/>
        <v/>
      </c>
      <c r="C826" t="str">
        <f t="shared" si="53"/>
        <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
      </c>
      <c r="E826" t="str">
        <f t="shared" si="50"/>
        <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M MPS 2A</v>
      </c>
    </row>
    <row r="827" spans="1:8" x14ac:dyDescent="0.3">
      <c r="A827" s="1">
        <f t="shared" si="51"/>
        <v>46647</v>
      </c>
      <c r="B827" t="str">
        <f t="shared" si="52"/>
        <v/>
      </c>
      <c r="C827" t="str">
        <f t="shared" si="53"/>
        <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
      </c>
      <c r="E827" t="str">
        <f t="shared" si="50"/>
        <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M MPS 2A</v>
      </c>
    </row>
    <row r="828" spans="1:8" x14ac:dyDescent="0.3">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M MPS 2A</v>
      </c>
    </row>
    <row r="829" spans="1:8" x14ac:dyDescent="0.3">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M MPS 2A</v>
      </c>
    </row>
    <row r="830" spans="1:8" x14ac:dyDescent="0.3">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M MPS 2A</v>
      </c>
    </row>
    <row r="831" spans="1:8" x14ac:dyDescent="0.3">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M MPS 2A</v>
      </c>
    </row>
    <row r="832" spans="1:8" x14ac:dyDescent="0.3">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M MPS 2A</v>
      </c>
    </row>
    <row r="833" spans="1:8" x14ac:dyDescent="0.3">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M MPS 2A</v>
      </c>
    </row>
    <row r="834" spans="1:8" x14ac:dyDescent="0.3">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M MPS 2A</v>
      </c>
    </row>
    <row r="835" spans="1:8" x14ac:dyDescent="0.3">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M MPS 2A</v>
      </c>
    </row>
    <row r="836" spans="1:8" x14ac:dyDescent="0.3">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M MPS 2A</v>
      </c>
    </row>
    <row r="837" spans="1:8" x14ac:dyDescent="0.3">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M MPS 2A</v>
      </c>
    </row>
    <row r="838" spans="1:8" x14ac:dyDescent="0.3">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M MPS 2A</v>
      </c>
    </row>
    <row r="839" spans="1:8" x14ac:dyDescent="0.3">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M MPS 2A</v>
      </c>
    </row>
    <row r="840" spans="1:8" x14ac:dyDescent="0.3">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M MPS 2A</v>
      </c>
    </row>
    <row r="841" spans="1:8" x14ac:dyDescent="0.3">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M MPS 2A</v>
      </c>
    </row>
    <row r="842" spans="1:8" x14ac:dyDescent="0.3">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M MPS 2A</v>
      </c>
    </row>
    <row r="843" spans="1:8" x14ac:dyDescent="0.3">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M MPS 2A</v>
      </c>
    </row>
    <row r="844" spans="1:8" x14ac:dyDescent="0.3">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M MPS 2A</v>
      </c>
    </row>
    <row r="845" spans="1:8" x14ac:dyDescent="0.3">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M MPS 2A</v>
      </c>
    </row>
    <row r="846" spans="1:8" x14ac:dyDescent="0.3">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M MPS 2A</v>
      </c>
    </row>
    <row r="847" spans="1:8" x14ac:dyDescent="0.3">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M MPS 2A</v>
      </c>
    </row>
    <row r="848" spans="1:8" x14ac:dyDescent="0.3">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M MPS 2A</v>
      </c>
    </row>
    <row r="849" spans="1:8" x14ac:dyDescent="0.3">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M MPS 2A</v>
      </c>
    </row>
    <row r="850" spans="1:8" x14ac:dyDescent="0.3">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M MPS 2A</v>
      </c>
    </row>
    <row r="851" spans="1:8" x14ac:dyDescent="0.3">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M MPS 2A</v>
      </c>
    </row>
    <row r="852" spans="1:8" x14ac:dyDescent="0.3">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M MPS 2A</v>
      </c>
    </row>
    <row r="853" spans="1:8" x14ac:dyDescent="0.3">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M MPS 2A</v>
      </c>
    </row>
    <row r="854" spans="1:8" x14ac:dyDescent="0.3">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M MPS 2A</v>
      </c>
    </row>
    <row r="855" spans="1:8" x14ac:dyDescent="0.3">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M MPS 2A</v>
      </c>
    </row>
    <row r="856" spans="1:8" x14ac:dyDescent="0.3">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M MPS 2A</v>
      </c>
    </row>
    <row r="857" spans="1:8" x14ac:dyDescent="0.3">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M MPS 2A</v>
      </c>
    </row>
    <row r="858" spans="1:8" x14ac:dyDescent="0.3">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M MPS 2A</v>
      </c>
    </row>
    <row r="859" spans="1:8" x14ac:dyDescent="0.3">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M MPS 2A</v>
      </c>
    </row>
    <row r="860" spans="1:8" x14ac:dyDescent="0.3">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M MPS 2A</v>
      </c>
    </row>
    <row r="861" spans="1:8" x14ac:dyDescent="0.3">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M MPS 2A</v>
      </c>
    </row>
    <row r="862" spans="1:8" x14ac:dyDescent="0.3">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M MPS 2A</v>
      </c>
    </row>
    <row r="863" spans="1:8" x14ac:dyDescent="0.3">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M MPS 2A</v>
      </c>
    </row>
    <row r="864" spans="1:8" x14ac:dyDescent="0.3">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M MPS 2A</v>
      </c>
    </row>
    <row r="865" spans="1:8" x14ac:dyDescent="0.3">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M MPS 2A</v>
      </c>
    </row>
    <row r="866" spans="1:8" x14ac:dyDescent="0.3">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M MPS 2A</v>
      </c>
    </row>
    <row r="867" spans="1:8" x14ac:dyDescent="0.3">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M MPS 2A</v>
      </c>
    </row>
    <row r="868" spans="1:8" x14ac:dyDescent="0.3">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M MPS 2A</v>
      </c>
    </row>
    <row r="869" spans="1:8" x14ac:dyDescent="0.3">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M MPS 2A</v>
      </c>
    </row>
    <row r="870" spans="1:8" x14ac:dyDescent="0.3">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M MPS 2A</v>
      </c>
    </row>
    <row r="871" spans="1:8" x14ac:dyDescent="0.3">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M MPS 2A</v>
      </c>
    </row>
    <row r="872" spans="1:8" x14ac:dyDescent="0.3">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M MPS 2A</v>
      </c>
    </row>
    <row r="873" spans="1:8" x14ac:dyDescent="0.3">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M MPS 2A</v>
      </c>
    </row>
    <row r="874" spans="1:8" x14ac:dyDescent="0.3">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M MPS 2A</v>
      </c>
    </row>
    <row r="875" spans="1:8" x14ac:dyDescent="0.3">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M MPS 2A</v>
      </c>
    </row>
    <row r="876" spans="1:8" x14ac:dyDescent="0.3">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M MPS 2A</v>
      </c>
    </row>
    <row r="877" spans="1:8" x14ac:dyDescent="0.3">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M MPS 2A</v>
      </c>
    </row>
    <row r="878" spans="1:8" x14ac:dyDescent="0.3">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M MPS 2A</v>
      </c>
    </row>
    <row r="879" spans="1:8" x14ac:dyDescent="0.3">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M MPS 2A</v>
      </c>
    </row>
    <row r="880" spans="1:8" x14ac:dyDescent="0.3">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M MPS 2A</v>
      </c>
    </row>
    <row r="881" spans="1:8" x14ac:dyDescent="0.3">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M MPS 2A</v>
      </c>
    </row>
    <row r="882" spans="1:8" x14ac:dyDescent="0.3">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M MPS 2A</v>
      </c>
    </row>
    <row r="883" spans="1:8" x14ac:dyDescent="0.3">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M MPS 2A</v>
      </c>
    </row>
    <row r="884" spans="1:8" x14ac:dyDescent="0.3">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M MPS 2A</v>
      </c>
    </row>
    <row r="885" spans="1:8" x14ac:dyDescent="0.3">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M MPS 2A</v>
      </c>
    </row>
    <row r="886" spans="1:8" x14ac:dyDescent="0.3">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M MPS 2A</v>
      </c>
    </row>
    <row r="887" spans="1:8" x14ac:dyDescent="0.3">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M MPS 2A</v>
      </c>
    </row>
    <row r="888" spans="1:8" x14ac:dyDescent="0.3">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M MPS 2A</v>
      </c>
    </row>
    <row r="889" spans="1:8" x14ac:dyDescent="0.3">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M MPS 2A</v>
      </c>
    </row>
    <row r="890" spans="1:8" x14ac:dyDescent="0.3">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M MPS 2A</v>
      </c>
    </row>
    <row r="891" spans="1:8" x14ac:dyDescent="0.3">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M MPS 2A</v>
      </c>
    </row>
    <row r="892" spans="1:8" x14ac:dyDescent="0.3">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M MPS 2A</v>
      </c>
    </row>
    <row r="893" spans="1:8" x14ac:dyDescent="0.3">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M MPS 2A</v>
      </c>
    </row>
    <row r="894" spans="1:8" x14ac:dyDescent="0.3">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M MPS 2A</v>
      </c>
    </row>
    <row r="895" spans="1:8" x14ac:dyDescent="0.3">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M MPS 2A</v>
      </c>
    </row>
    <row r="896" spans="1:8" x14ac:dyDescent="0.3">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M MPS 2A</v>
      </c>
    </row>
    <row r="897" spans="1:8" x14ac:dyDescent="0.3">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M MPS 2A</v>
      </c>
    </row>
    <row r="898" spans="1:8" x14ac:dyDescent="0.3">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M MPS 2A</v>
      </c>
    </row>
    <row r="899" spans="1:8" x14ac:dyDescent="0.3">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M MPS 2A</v>
      </c>
    </row>
    <row r="900" spans="1:8" x14ac:dyDescent="0.3">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M MPS 2A</v>
      </c>
    </row>
    <row r="901" spans="1:8" x14ac:dyDescent="0.3">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M MPS 2A</v>
      </c>
    </row>
    <row r="902" spans="1:8" x14ac:dyDescent="0.3">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M MPS 2A</v>
      </c>
    </row>
    <row r="903" spans="1:8" x14ac:dyDescent="0.3">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M MPS 2A</v>
      </c>
    </row>
    <row r="904" spans="1:8" x14ac:dyDescent="0.3">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M MPS 2A</v>
      </c>
    </row>
    <row r="905" spans="1:8" x14ac:dyDescent="0.3">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M MPS 2A</v>
      </c>
    </row>
    <row r="906" spans="1:8" x14ac:dyDescent="0.3">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M MPS 2A</v>
      </c>
    </row>
    <row r="907" spans="1:8" x14ac:dyDescent="0.3">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M MPS 2A</v>
      </c>
    </row>
    <row r="908" spans="1:8" x14ac:dyDescent="0.3">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M MPS 2A</v>
      </c>
    </row>
    <row r="909" spans="1:8" x14ac:dyDescent="0.3">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M MPS 2A</v>
      </c>
    </row>
    <row r="910" spans="1:8" x14ac:dyDescent="0.3">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M MPS 2A</v>
      </c>
    </row>
    <row r="911" spans="1:8" x14ac:dyDescent="0.3">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M MPS 2A</v>
      </c>
    </row>
    <row r="912" spans="1:8" x14ac:dyDescent="0.3">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M MPS 2A</v>
      </c>
    </row>
    <row r="913" spans="1:8" x14ac:dyDescent="0.3">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M MPS 2A</v>
      </c>
    </row>
    <row r="914" spans="1:8" x14ac:dyDescent="0.3">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M MPS 2A</v>
      </c>
    </row>
    <row r="915" spans="1:8" x14ac:dyDescent="0.3">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M MPS 2A</v>
      </c>
    </row>
  </sheetData>
  <sheetProtection sheet="1" objects="1" scenarios="1"/>
  <autoFilter ref="A1:K1" xr:uid="{00000000-0009-0000-0000-00000900000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J3"/>
  <sheetViews>
    <sheetView workbookViewId="0">
      <selection activeCell="A2" sqref="A2:J3"/>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94"/>
      <c r="C3" s="194"/>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130</v>
      </c>
      <c r="D5" t="s">
        <v>130</v>
      </c>
    </row>
    <row r="6" spans="1:4" x14ac:dyDescent="0.3">
      <c r="A6" t="s">
        <v>130</v>
      </c>
      <c r="B6" t="s">
        <v>130</v>
      </c>
    </row>
  </sheetData>
  <sheetProtection sheet="1" objects="1" scenarios="1"/>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V49"/>
  <sheetViews>
    <sheetView showGridLines="0" topLeftCell="A27" zoomScale="80" zoomScaleNormal="80" workbookViewId="0">
      <selection activeCell="C32" sqref="C32"/>
    </sheetView>
  </sheetViews>
  <sheetFormatPr baseColWidth="10" defaultColWidth="11.44140625" defaultRowHeight="14.4" x14ac:dyDescent="0.3"/>
  <cols>
    <col min="1" max="1" width="4.5546875" style="3" customWidth="1"/>
    <col min="2" max="2" width="48.6640625" style="92" customWidth="1"/>
    <col min="3" max="3" width="64.88671875" style="3" customWidth="1"/>
    <col min="4"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hidden="1" customWidth="1"/>
    <col min="13" max="13" width="14.88671875" hidden="1" customWidth="1"/>
    <col min="14" max="14" width="14.33203125" hidden="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181"/>
  </cols>
  <sheetData>
    <row r="1" spans="1:22" ht="59.25" customHeight="1" x14ac:dyDescent="0.3">
      <c r="A1" s="241" t="s">
        <v>738</v>
      </c>
      <c r="B1" s="242"/>
      <c r="C1" s="243"/>
      <c r="D1" s="65"/>
      <c r="E1" s="65"/>
      <c r="F1" s="229" t="s">
        <v>4</v>
      </c>
    </row>
    <row r="2" spans="1:22" ht="59.25" customHeight="1" thickBot="1" x14ac:dyDescent="0.35">
      <c r="A2" s="238" t="s">
        <v>732</v>
      </c>
      <c r="B2" s="239"/>
      <c r="C2" s="240"/>
      <c r="D2" s="66"/>
      <c r="E2" s="67"/>
      <c r="F2" s="230"/>
    </row>
    <row r="3" spans="1:22" ht="35.1" customHeight="1" x14ac:dyDescent="0.3">
      <c r="A3" s="231" t="s">
        <v>5</v>
      </c>
      <c r="B3" s="68" t="s">
        <v>6</v>
      </c>
      <c r="C3" s="69" t="s">
        <v>7</v>
      </c>
      <c r="D3" s="70"/>
      <c r="E3" s="71"/>
      <c r="F3" s="72"/>
    </row>
    <row r="4" spans="1:22" ht="35.1" customHeight="1" x14ac:dyDescent="0.3">
      <c r="A4" s="232"/>
      <c r="B4" s="73" t="s">
        <v>8</v>
      </c>
      <c r="C4" s="74" t="s">
        <v>9</v>
      </c>
      <c r="D4" s="75"/>
      <c r="E4" s="76"/>
      <c r="F4" s="77"/>
    </row>
    <row r="5" spans="1:22" ht="35.1" customHeight="1" x14ac:dyDescent="0.3">
      <c r="A5" s="232"/>
      <c r="B5" s="73" t="s">
        <v>10</v>
      </c>
      <c r="C5" s="74" t="s">
        <v>11</v>
      </c>
      <c r="D5" s="75"/>
      <c r="E5" s="76"/>
      <c r="F5" s="77"/>
    </row>
    <row r="6" spans="1:22" ht="35.1" customHeight="1" x14ac:dyDescent="0.3">
      <c r="A6" s="232"/>
      <c r="B6" s="78" t="s">
        <v>12</v>
      </c>
      <c r="C6" s="79">
        <v>13002979600260</v>
      </c>
      <c r="D6" s="80"/>
      <c r="E6" s="81"/>
      <c r="F6" s="82"/>
    </row>
    <row r="7" spans="1:22" ht="35.1" customHeight="1" thickBot="1" x14ac:dyDescent="0.35">
      <c r="A7" s="233"/>
      <c r="B7" s="83" t="s">
        <v>61</v>
      </c>
      <c r="C7" s="84" t="s">
        <v>58</v>
      </c>
      <c r="D7" s="85"/>
      <c r="E7" s="86"/>
      <c r="F7" s="87"/>
    </row>
    <row r="8" spans="1:22" ht="35.1" customHeight="1" x14ac:dyDescent="0.3">
      <c r="A8" s="234" t="s">
        <v>70</v>
      </c>
      <c r="B8" s="88" t="s">
        <v>71</v>
      </c>
      <c r="C8" s="18" t="s">
        <v>92</v>
      </c>
      <c r="D8" s="89"/>
      <c r="E8" s="90"/>
      <c r="F8" s="72" t="s">
        <v>13</v>
      </c>
      <c r="G8" s="91" t="str">
        <f>IF(ISNUMBER(SEARCH("ENSCM",A2)),"ENSCM",IF(ISNUMBER(SEARCH("AGRO",A2)),"AGRO",IF(ISNUMBER(SEARCH("PAUL VALERY",A2)),"UMPV",IF(ISNUMBER(SEARCH("NIMES",A2)),"NIMES",IF(ISNUMBER(SEARCH("PERPIGNAN",A2)),"UPVD",IF(ISNUMBER(SEARCH("MONTPELLIER",A2)),"UM",""))))))</f>
        <v>UPVD</v>
      </c>
      <c r="H8" s="187"/>
    </row>
    <row r="9" spans="1:22" ht="35.1" customHeight="1" x14ac:dyDescent="0.3">
      <c r="A9" s="235"/>
      <c r="B9" s="92" t="s">
        <v>131</v>
      </c>
      <c r="C9" s="104" t="str">
        <f>_xlfn.XLOOKUP(C8,SitesFormations[Site de formation principal],SitesFormations[adresse],"")</f>
        <v>52 AVENUE PAUL ALDUY, 66100 PERPIGNAN</v>
      </c>
      <c r="D9" s="93"/>
      <c r="E9" s="94"/>
      <c r="F9" s="77" t="s">
        <v>157</v>
      </c>
    </row>
    <row r="10" spans="1:22" ht="35.1" customHeight="1" x14ac:dyDescent="0.3">
      <c r="A10" s="236"/>
      <c r="B10" s="95" t="s">
        <v>132</v>
      </c>
      <c r="C10" s="104" t="str">
        <f>_xlfn.XLOOKUP(C8,SitesFormations[Site de formation principal],SitesFormations[UAI],"")</f>
        <v>0660437S</v>
      </c>
      <c r="D10" s="93"/>
      <c r="E10" s="94"/>
      <c r="F10" s="77" t="s">
        <v>157</v>
      </c>
      <c r="G10" s="91" t="str" cm="1">
        <f t="array" ref="G10">IFERROR(_xlfn._xlws.FILTER(SitesFormations[UAI],SitesFormations[Site de formation principal]='Fiche formation'!C8),"")</f>
        <v>0660437S</v>
      </c>
    </row>
    <row r="11" spans="1:22" ht="35.1" customHeight="1" x14ac:dyDescent="0.3">
      <c r="A11" s="236"/>
      <c r="B11" s="96" t="s">
        <v>133</v>
      </c>
      <c r="C11" s="79">
        <v>13002979600013</v>
      </c>
      <c r="D11" s="93"/>
      <c r="E11" s="94"/>
      <c r="F11" s="77"/>
      <c r="G11" s="91"/>
    </row>
    <row r="12" spans="1:22" ht="35.1" customHeight="1" x14ac:dyDescent="0.3">
      <c r="A12" s="236"/>
      <c r="B12" s="97" t="s">
        <v>73</v>
      </c>
      <c r="C12" s="171"/>
      <c r="D12" s="98"/>
      <c r="E12" s="99"/>
      <c r="F12" s="220" t="s">
        <v>22</v>
      </c>
      <c r="G12" s="91"/>
    </row>
    <row r="13" spans="1:22" ht="35.1" customHeight="1" thickBot="1" x14ac:dyDescent="0.35">
      <c r="A13" s="237"/>
      <c r="B13" s="100" t="s">
        <v>72</v>
      </c>
      <c r="C13" s="17"/>
      <c r="D13" s="101"/>
      <c r="E13" s="102"/>
      <c r="F13" s="223"/>
    </row>
    <row r="14" spans="1:22" ht="45" customHeight="1" x14ac:dyDescent="0.3">
      <c r="A14" s="211" t="s">
        <v>193</v>
      </c>
      <c r="B14" s="165" t="s">
        <v>118</v>
      </c>
      <c r="C14" s="18" t="s">
        <v>326</v>
      </c>
      <c r="D14" s="89"/>
      <c r="E14" s="90"/>
      <c r="F14" s="72" t="s">
        <v>160</v>
      </c>
      <c r="G14" s="91"/>
      <c r="V14" s="181" t="str" cm="1">
        <f t="array" ref="V14:V41">IFERROR(_xlfn.UNIQUE(_xlfn._xlws.FILTER(Groupes[Nom court formation],Groupes[Site de formation]=C8)),"")</f>
        <v>DEUST Métiers de la Forme</v>
      </c>
    </row>
    <row r="15" spans="1:22" ht="35.1" customHeight="1" x14ac:dyDescent="0.3">
      <c r="A15" s="212"/>
      <c r="B15" s="107" t="s">
        <v>14</v>
      </c>
      <c r="C15" s="196" t="str">
        <f>_xlfn.XLOOKUP(C14,Formations[Nom court],Formations[Diplôme abrégé],"")</f>
        <v>MASTER</v>
      </c>
      <c r="D15" s="197"/>
      <c r="E15" s="110"/>
      <c r="F15" s="77" t="s">
        <v>134</v>
      </c>
      <c r="G15" s="91"/>
      <c r="V15" s="181" t="str">
        <v>LG Elec Energ Electri Automatique</v>
      </c>
    </row>
    <row r="16" spans="1:22" ht="35.1" customHeight="1" x14ac:dyDescent="0.3">
      <c r="A16" s="212"/>
      <c r="B16" s="103" t="s">
        <v>60</v>
      </c>
      <c r="C16" s="104" t="str">
        <f>_xlfn.XLOOKUP(C14,Formations[Nom court],Formations[Mention RNCP],"")</f>
        <v>Energie solaire</v>
      </c>
      <c r="D16" s="105"/>
      <c r="E16" s="106"/>
      <c r="F16" s="77" t="s">
        <v>134</v>
      </c>
      <c r="G16" s="91"/>
      <c r="V16" s="181" t="str">
        <v>LG Phy parcours Sc pour l'Ingénieur</v>
      </c>
    </row>
    <row r="17" spans="1:22" ht="35.1" customHeight="1" x14ac:dyDescent="0.3">
      <c r="A17" s="212"/>
      <c r="B17" s="107" t="s">
        <v>15</v>
      </c>
      <c r="C17" s="104" t="str">
        <f>_xlfn.TEXTJOIN(" - ",TRUE,_xlfn.XLOOKUP(C14,Formations[Nom court],Formations[Parcours (CFA)],""))</f>
        <v>Procédés et Matériaux Solaires</v>
      </c>
      <c r="D17" s="105"/>
      <c r="E17" s="106"/>
      <c r="F17" s="77" t="s">
        <v>134</v>
      </c>
      <c r="G17" s="91"/>
      <c r="V17" s="181" t="str">
        <v>LP Action collective dévelopt social</v>
      </c>
    </row>
    <row r="18" spans="1:22" ht="35.1" customHeight="1" x14ac:dyDescent="0.3">
      <c r="A18" s="212"/>
      <c r="B18" s="107" t="s">
        <v>16</v>
      </c>
      <c r="C18" s="196" t="str">
        <f>_xlfn.XLOOKUP(C14,Formations[Nom court],Formations[Acronyme formation],"")</f>
        <v>M MPS</v>
      </c>
      <c r="D18" s="105"/>
      <c r="E18" s="106"/>
      <c r="F18" s="77" t="s">
        <v>134</v>
      </c>
      <c r="G18" s="91"/>
      <c r="V18" s="181" t="str">
        <v>LP Administrateur Systèmes Réseaux</v>
      </c>
    </row>
    <row r="19" spans="1:22" ht="35.1" customHeight="1" thickBot="1" x14ac:dyDescent="0.35">
      <c r="A19" s="213"/>
      <c r="B19" s="190" t="s">
        <v>17</v>
      </c>
      <c r="C19" s="108" t="str">
        <f>_xlfn.XLOOKUP(C14,Formations[Nom court],Formations[Code RNCP],"")</f>
        <v>36934</v>
      </c>
      <c r="D19" s="109"/>
      <c r="E19" s="110"/>
      <c r="F19" s="82" t="s">
        <v>134</v>
      </c>
      <c r="G19" s="91"/>
      <c r="V19" s="181" t="str">
        <v>LP Accompagnement Insertion Sociale</v>
      </c>
    </row>
    <row r="20" spans="1:22" s="4" customFormat="1" ht="35.1" customHeight="1" x14ac:dyDescent="0.3">
      <c r="A20" s="227" t="s">
        <v>192</v>
      </c>
      <c r="B20" s="111"/>
      <c r="C20" s="112" t="str">
        <f>_xlfn.TEXTJOIN(" ",TRUE,
C15,
_xlfn.SWITCH(C18,"DNO","2e année","DE AUDIO","3e année",
_xlfn.SWITCH(C15,"DEUST","2e année","DSCG","2e année","MASTER","2e année","BUT","3e année","DCG","3e année","LG","3e année","LP","3e année","INGE","5e année","")
),
"2026-2027")</f>
        <v>MASTER 2e année 2026-2027</v>
      </c>
      <c r="D20" s="89"/>
      <c r="E20" s="89"/>
      <c r="F20" s="72"/>
      <c r="V20" s="182" t="str">
        <v>LP Droit immobilier</v>
      </c>
    </row>
    <row r="21" spans="1:22" ht="35.1" customHeight="1" thickBot="1" x14ac:dyDescent="0.35">
      <c r="A21" s="228"/>
      <c r="B21" s="201" t="s">
        <v>194</v>
      </c>
      <c r="C21" s="202">
        <v>6</v>
      </c>
      <c r="D21" s="188"/>
      <c r="E21" s="189"/>
      <c r="F21" s="203" t="s">
        <v>739</v>
      </c>
      <c r="G21" s="91"/>
      <c r="V21" s="181" t="str">
        <v>LP Metiers Adm collectiv territor 66</v>
      </c>
    </row>
    <row r="22" spans="1:22" ht="35.1" customHeight="1" x14ac:dyDescent="0.3">
      <c r="A22" s="224" t="s">
        <v>191</v>
      </c>
      <c r="B22" s="199" t="s">
        <v>75</v>
      </c>
      <c r="C22" s="200" t="s">
        <v>767</v>
      </c>
      <c r="D22" s="93"/>
      <c r="E22" s="93"/>
      <c r="F22" s="220" t="s">
        <v>99</v>
      </c>
      <c r="V22" s="181" t="str">
        <v>LP Métiers du Journalisme et Presse</v>
      </c>
    </row>
    <row r="23" spans="1:22" s="3" customFormat="1" ht="35.1" customHeight="1" x14ac:dyDescent="0.3">
      <c r="A23" s="225"/>
      <c r="B23" s="113" t="s">
        <v>76</v>
      </c>
      <c r="C23" s="14" t="s">
        <v>768</v>
      </c>
      <c r="D23" s="93"/>
      <c r="E23" s="93"/>
      <c r="F23" s="221"/>
      <c r="V23" s="182" t="str">
        <v>LP Nutrition du Sujet Âgé</v>
      </c>
    </row>
    <row r="24" spans="1:22" s="3" customFormat="1" ht="35.1" customHeight="1" x14ac:dyDescent="0.3">
      <c r="A24" s="225"/>
      <c r="B24" s="113" t="s">
        <v>77</v>
      </c>
      <c r="C24" s="14" t="s">
        <v>769</v>
      </c>
      <c r="D24" s="93"/>
      <c r="E24" s="93"/>
      <c r="F24" s="221"/>
      <c r="V24" s="182" t="str">
        <v>LP Tech Froid Energies Renouvelables</v>
      </c>
    </row>
    <row r="25" spans="1:22" s="3" customFormat="1" ht="35.1" customHeight="1" x14ac:dyDescent="0.3">
      <c r="A25" s="225"/>
      <c r="B25" s="113" t="s">
        <v>78</v>
      </c>
      <c r="C25" s="16" t="s">
        <v>770</v>
      </c>
      <c r="D25" s="105"/>
      <c r="E25" s="93"/>
      <c r="F25" s="221"/>
      <c r="V25" s="182" t="str">
        <v>M Administration Publique 66</v>
      </c>
    </row>
    <row r="26" spans="1:22" s="3" customFormat="1" ht="35.1" customHeight="1" x14ac:dyDescent="0.3">
      <c r="A26" s="225"/>
      <c r="B26" s="113" t="s">
        <v>79</v>
      </c>
      <c r="C26" s="16" t="s">
        <v>771</v>
      </c>
      <c r="D26" s="105"/>
      <c r="E26" s="93"/>
      <c r="F26" s="221"/>
      <c r="V26" s="182" t="str">
        <v>M Archéo préservat°patrimoine maritime</v>
      </c>
    </row>
    <row r="27" spans="1:22" s="3" customFormat="1" ht="35.1" customHeight="1" x14ac:dyDescent="0.3">
      <c r="A27" s="225"/>
      <c r="B27" s="113" t="s">
        <v>80</v>
      </c>
      <c r="C27" s="16" t="s">
        <v>772</v>
      </c>
      <c r="D27" s="105"/>
      <c r="E27" s="93"/>
      <c r="F27" s="222"/>
      <c r="V27" s="182" t="str">
        <v>M Biodiversité Développement Durable</v>
      </c>
    </row>
    <row r="28" spans="1:22" s="3" customFormat="1" ht="35.1" customHeight="1" x14ac:dyDescent="0.3">
      <c r="A28" s="225"/>
      <c r="B28" s="113" t="s">
        <v>81</v>
      </c>
      <c r="C28" s="14"/>
      <c r="D28" s="93"/>
      <c r="E28" s="93"/>
      <c r="F28" s="220"/>
      <c r="V28" s="182" t="str">
        <v>M CCS Acteurs Sociétés Territoire</v>
      </c>
    </row>
    <row r="29" spans="1:22" s="3" customFormat="1" ht="35.1" customHeight="1" x14ac:dyDescent="0.3">
      <c r="A29" s="225"/>
      <c r="B29" s="113" t="s">
        <v>82</v>
      </c>
      <c r="C29" s="14"/>
      <c r="D29" s="93"/>
      <c r="E29" s="93"/>
      <c r="F29" s="221"/>
      <c r="V29" s="182" t="str">
        <v>M Chimie 66</v>
      </c>
    </row>
    <row r="30" spans="1:22" s="3" customFormat="1" ht="35.1" customHeight="1" x14ac:dyDescent="0.3">
      <c r="A30" s="225"/>
      <c r="B30" s="113" t="s">
        <v>83</v>
      </c>
      <c r="C30" s="14"/>
      <c r="D30" s="93"/>
      <c r="E30" s="93"/>
      <c r="F30" s="221"/>
      <c r="V30" s="182" t="str">
        <v>M Calcul Haute Performance Simulation</v>
      </c>
    </row>
    <row r="31" spans="1:22" s="3" customFormat="1" ht="35.1" customHeight="1" x14ac:dyDescent="0.3">
      <c r="A31" s="225"/>
      <c r="B31" s="113" t="s">
        <v>84</v>
      </c>
      <c r="C31" s="14"/>
      <c r="D31" s="93"/>
      <c r="E31" s="93"/>
      <c r="F31" s="221"/>
      <c r="V31" s="182" t="str">
        <v>M Droit des affaires 66</v>
      </c>
    </row>
    <row r="32" spans="1:22" s="3" customFormat="1" ht="35.1" customHeight="1" x14ac:dyDescent="0.3">
      <c r="A32" s="225"/>
      <c r="B32" s="113" t="s">
        <v>85</v>
      </c>
      <c r="C32" s="14"/>
      <c r="D32" s="93"/>
      <c r="E32" s="93"/>
      <c r="F32" s="221"/>
      <c r="V32" s="182" t="str">
        <v>M Energie Electrique Automatique 66</v>
      </c>
    </row>
    <row r="33" spans="1:22" s="3" customFormat="1" ht="35.1" customHeight="1" thickBot="1" x14ac:dyDescent="0.35">
      <c r="A33" s="226"/>
      <c r="B33" s="113" t="s">
        <v>86</v>
      </c>
      <c r="C33" s="14"/>
      <c r="D33" s="101"/>
      <c r="E33" s="93"/>
      <c r="F33" s="223"/>
      <c r="V33" s="182" t="str">
        <v>M Métiers du patrimoine</v>
      </c>
    </row>
    <row r="34" spans="1:22" s="3" customFormat="1" ht="35.1" customHeight="1" thickBot="1" x14ac:dyDescent="0.35">
      <c r="A34" s="217" t="s">
        <v>18</v>
      </c>
      <c r="B34" s="114" t="s">
        <v>69</v>
      </c>
      <c r="C34" s="115">
        <f>IF(_xlfn.MINIFS(Import!A:A,Import!D:D,"Rentrée")=DATE(1900,1,0),"",_xlfn.MINIFS(Import!A:A,Import!D:D,"Rentrée"))</f>
        <v>46272</v>
      </c>
      <c r="D34" s="116"/>
      <c r="E34" s="117"/>
      <c r="F34" s="72" t="s">
        <v>87</v>
      </c>
      <c r="H34" s="183" t="s">
        <v>23</v>
      </c>
      <c r="I34" s="214" t="str">
        <f>C36</f>
        <v>MASTER 2e année 2026-2027</v>
      </c>
      <c r="J34" s="215"/>
      <c r="K34" s="216"/>
      <c r="L34" s="214">
        <f>D36</f>
        <v>0</v>
      </c>
      <c r="M34" s="215"/>
      <c r="N34" s="216"/>
      <c r="O34" s="214">
        <f>G36</f>
        <v>0</v>
      </c>
      <c r="P34" s="215"/>
      <c r="Q34" s="216"/>
      <c r="R34" s="214" t="s">
        <v>57</v>
      </c>
      <c r="S34" s="215"/>
      <c r="T34" s="216"/>
      <c r="V34" s="182" t="str">
        <v>M Histoire de l'Art et patrimoine</v>
      </c>
    </row>
    <row r="35" spans="1:22" s="3" customFormat="1" ht="35.1" customHeight="1" thickBot="1" x14ac:dyDescent="0.35">
      <c r="A35" s="218"/>
      <c r="B35" s="118" t="s">
        <v>56</v>
      </c>
      <c r="C35" s="119">
        <f>IF(_xlfn.MAXIFS(Import!A:A,Import!D:D,"Examens")=DATE(1900,1,0),"",_xlfn.MAXIFS(Import!A:A,Import!D:D,"Examens"))</f>
        <v>46630</v>
      </c>
      <c r="D35" s="120"/>
      <c r="E35" s="121"/>
      <c r="F35" s="87" t="s">
        <v>87</v>
      </c>
      <c r="H35" s="122"/>
      <c r="I35" s="123" t="s">
        <v>24</v>
      </c>
      <c r="J35" s="124" t="s">
        <v>25</v>
      </c>
      <c r="K35" s="125" t="s">
        <v>26</v>
      </c>
      <c r="L35" s="123" t="s">
        <v>24</v>
      </c>
      <c r="M35" s="124" t="s">
        <v>25</v>
      </c>
      <c r="N35" s="125" t="s">
        <v>26</v>
      </c>
      <c r="O35" s="123" t="s">
        <v>24</v>
      </c>
      <c r="P35" s="124" t="s">
        <v>25</v>
      </c>
      <c r="Q35" s="125" t="s">
        <v>26</v>
      </c>
      <c r="R35" s="123" t="s">
        <v>24</v>
      </c>
      <c r="S35" s="124" t="s">
        <v>25</v>
      </c>
      <c r="T35" s="125" t="s">
        <v>26</v>
      </c>
      <c r="V35" s="182" t="str">
        <v>M Interprétation Valo. Environnements</v>
      </c>
    </row>
    <row r="36" spans="1:22" s="4" customFormat="1" ht="35.1" customHeight="1" x14ac:dyDescent="0.3">
      <c r="A36" s="218"/>
      <c r="B36" s="114"/>
      <c r="C36" s="126" t="str">
        <f>C20</f>
        <v>MASTER 2e année 2026-2027</v>
      </c>
      <c r="D36" s="127"/>
      <c r="E36" s="127"/>
      <c r="F36" s="72"/>
      <c r="H36" s="128" t="s">
        <v>27</v>
      </c>
      <c r="I36" s="129">
        <f>COUNTIF(Import!D:D,"Centre")/2 + COUNTIF(Import!D:D,"Rentrée")/2</f>
        <v>86</v>
      </c>
      <c r="J36" s="129">
        <f>I36*7</f>
        <v>602</v>
      </c>
      <c r="K36" s="129"/>
      <c r="L36" s="129"/>
      <c r="M36" s="129"/>
      <c r="N36" s="129"/>
      <c r="O36" s="129"/>
      <c r="P36" s="129"/>
      <c r="Q36" s="129"/>
      <c r="R36" s="130">
        <f>I36+L36+O36</f>
        <v>86</v>
      </c>
      <c r="S36" s="130">
        <f>J36+M36+Q36</f>
        <v>602</v>
      </c>
      <c r="T36" s="131"/>
      <c r="V36" s="182" t="str">
        <v>M JusticeProcèsProcédures Contentieux</v>
      </c>
    </row>
    <row r="37" spans="1:22" s="3" customFormat="1" ht="35.1" customHeight="1" x14ac:dyDescent="0.3">
      <c r="A37" s="218"/>
      <c r="B37" s="103" t="s">
        <v>62</v>
      </c>
      <c r="C37" s="9">
        <v>279</v>
      </c>
      <c r="D37" s="133"/>
      <c r="E37" s="133"/>
      <c r="F37" s="77"/>
      <c r="H37" s="134" t="s">
        <v>28</v>
      </c>
      <c r="I37" s="135">
        <f>COUNTIF(Import!D:D,"Examens")/2</f>
        <v>18</v>
      </c>
      <c r="J37" s="135">
        <f>I37*7</f>
        <v>126</v>
      </c>
      <c r="K37" s="135"/>
      <c r="L37" s="135"/>
      <c r="M37" s="135"/>
      <c r="N37" s="135"/>
      <c r="O37" s="135"/>
      <c r="P37" s="135"/>
      <c r="Q37" s="135"/>
      <c r="R37" s="136">
        <f t="shared" ref="R37:R42" si="0">I37+L37+O37</f>
        <v>18</v>
      </c>
      <c r="S37" s="136">
        <f t="shared" ref="S37:S42" si="1">J37+M37+Q37</f>
        <v>126</v>
      </c>
      <c r="T37" s="137"/>
      <c r="V37" s="182" t="str">
        <v>M Energie Matériaux Procédés Solaires</v>
      </c>
    </row>
    <row r="38" spans="1:22" s="3" customFormat="1" ht="35.1" customHeight="1" thickBot="1" x14ac:dyDescent="0.35">
      <c r="A38" s="218"/>
      <c r="B38" s="103" t="s">
        <v>63</v>
      </c>
      <c r="C38" s="132">
        <f>(C41*35)-C37</f>
        <v>449</v>
      </c>
      <c r="D38" s="133"/>
      <c r="E38" s="133"/>
      <c r="F38" s="77" t="s">
        <v>161</v>
      </c>
      <c r="G38" s="204" t="s">
        <v>740</v>
      </c>
      <c r="H38" s="138" t="s">
        <v>135</v>
      </c>
      <c r="I38" s="139">
        <f>COUNTIF(Import!D:D,"Révisions (Ctr)")/2</f>
        <v>0</v>
      </c>
      <c r="J38" s="139">
        <f>I38*7</f>
        <v>0</v>
      </c>
      <c r="K38" s="139"/>
      <c r="L38" s="139"/>
      <c r="M38" s="139"/>
      <c r="N38" s="139"/>
      <c r="O38" s="139"/>
      <c r="P38" s="139"/>
      <c r="Q38" s="139"/>
      <c r="R38" s="140">
        <f t="shared" si="0"/>
        <v>0</v>
      </c>
      <c r="S38" s="140">
        <f t="shared" si="1"/>
        <v>0</v>
      </c>
      <c r="T38" s="141"/>
      <c r="V38" s="182" t="str">
        <v>M Sociologie 66</v>
      </c>
    </row>
    <row r="39" spans="1:22" s="3" customFormat="1" ht="35.1" customHeight="1" thickBot="1" x14ac:dyDescent="0.35">
      <c r="A39" s="218"/>
      <c r="B39" s="103" t="s">
        <v>64</v>
      </c>
      <c r="C39" s="132">
        <f>C37+C38</f>
        <v>728</v>
      </c>
      <c r="D39" s="133"/>
      <c r="E39" s="133"/>
      <c r="F39" s="77" t="s">
        <v>162</v>
      </c>
      <c r="G39" s="142"/>
      <c r="H39" s="143" t="s">
        <v>29</v>
      </c>
      <c r="I39" s="144">
        <f>IF($G$38="compté dans le temps de formation",SUM(I36:I38),SUM(I36:I37))</f>
        <v>104</v>
      </c>
      <c r="J39" s="145">
        <f>IF($G$38="compté dans le temps de formation",SUM(J36:J38),SUM(J36:J37))</f>
        <v>728</v>
      </c>
      <c r="K39" s="146">
        <f>IFERROR(J39/(J39+J42),"")</f>
        <v>0.37956204379562042</v>
      </c>
      <c r="L39" s="144"/>
      <c r="M39" s="145"/>
      <c r="N39" s="146"/>
      <c r="O39" s="144"/>
      <c r="P39" s="145"/>
      <c r="Q39" s="146"/>
      <c r="R39" s="144">
        <f t="shared" si="0"/>
        <v>104</v>
      </c>
      <c r="S39" s="145">
        <f t="shared" si="1"/>
        <v>728</v>
      </c>
      <c r="T39" s="146">
        <f>IFERROR(S39/(S39+S42),"")</f>
        <v>0.37956204379562042</v>
      </c>
      <c r="V39" s="182" t="str">
        <v>M Archéologie</v>
      </c>
    </row>
    <row r="40" spans="1:22" s="3" customFormat="1" ht="35.1" customHeight="1" x14ac:dyDescent="0.3">
      <c r="A40" s="218"/>
      <c r="B40" s="107" t="s">
        <v>19</v>
      </c>
      <c r="C40" s="132">
        <f>I39</f>
        <v>104</v>
      </c>
      <c r="D40" s="133"/>
      <c r="E40" s="133"/>
      <c r="F40" s="77" t="s">
        <v>87</v>
      </c>
      <c r="H40" s="147" t="s">
        <v>136</v>
      </c>
      <c r="I40" s="148">
        <f>COUNTIF(Import!D:D,"Révisions (Etp)")/2</f>
        <v>0</v>
      </c>
      <c r="J40" s="149">
        <f>I40*7</f>
        <v>0</v>
      </c>
      <c r="K40" s="150"/>
      <c r="L40" s="148"/>
      <c r="M40" s="149"/>
      <c r="N40" s="150"/>
      <c r="O40" s="148"/>
      <c r="P40" s="149"/>
      <c r="Q40" s="150"/>
      <c r="R40" s="151">
        <f t="shared" si="0"/>
        <v>0</v>
      </c>
      <c r="S40" s="152">
        <f t="shared" si="1"/>
        <v>0</v>
      </c>
      <c r="T40" s="153"/>
      <c r="V40" s="182" t="str">
        <v>M Science de la Mer</v>
      </c>
    </row>
    <row r="41" spans="1:22" s="3" customFormat="1" ht="35.1" customHeight="1" thickBot="1" x14ac:dyDescent="0.35">
      <c r="A41" s="218"/>
      <c r="B41" s="107" t="s">
        <v>65</v>
      </c>
      <c r="C41" s="132">
        <f>C40/5</f>
        <v>20.8</v>
      </c>
      <c r="D41" s="133"/>
      <c r="E41" s="133"/>
      <c r="F41" s="77" t="s">
        <v>87</v>
      </c>
      <c r="H41" s="154" t="s">
        <v>30</v>
      </c>
      <c r="I41" s="155">
        <f>COUNTIF(Import!D:D,"Entreprise")/2</f>
        <v>170</v>
      </c>
      <c r="J41" s="156">
        <f>I41*7</f>
        <v>1190</v>
      </c>
      <c r="K41" s="157"/>
      <c r="L41" s="155"/>
      <c r="M41" s="156"/>
      <c r="N41" s="157"/>
      <c r="O41" s="155"/>
      <c r="P41" s="156"/>
      <c r="Q41" s="157"/>
      <c r="R41" s="158">
        <f t="shared" si="0"/>
        <v>170</v>
      </c>
      <c r="S41" s="159">
        <f t="shared" si="1"/>
        <v>1190</v>
      </c>
      <c r="T41" s="160"/>
      <c r="V41" s="182" t="str">
        <v>M Urbanisme Habitat</v>
      </c>
    </row>
    <row r="42" spans="1:22" s="3" customFormat="1" ht="35.1" customHeight="1" thickBot="1" x14ac:dyDescent="0.35">
      <c r="A42" s="218"/>
      <c r="B42" s="161" t="s">
        <v>59</v>
      </c>
      <c r="C42" s="162">
        <f>C39+D39+E39</f>
        <v>728</v>
      </c>
      <c r="D42" s="163"/>
      <c r="E42" s="164"/>
      <c r="F42" s="82" t="s">
        <v>87</v>
      </c>
      <c r="H42" s="143" t="s">
        <v>31</v>
      </c>
      <c r="I42" s="144">
        <f>SUM(I40:I41)</f>
        <v>170</v>
      </c>
      <c r="J42" s="145">
        <f>SUM(J40:J41)</f>
        <v>1190</v>
      </c>
      <c r="K42" s="146">
        <f>IFERROR(J42/(J42+J39),"")</f>
        <v>0.62043795620437958</v>
      </c>
      <c r="L42" s="144"/>
      <c r="M42" s="145"/>
      <c r="N42" s="146"/>
      <c r="O42" s="144"/>
      <c r="P42" s="145"/>
      <c r="Q42" s="146"/>
      <c r="R42" s="144">
        <f t="shared" si="0"/>
        <v>170</v>
      </c>
      <c r="S42" s="145">
        <f t="shared" si="1"/>
        <v>1190</v>
      </c>
      <c r="T42" s="146">
        <f>IFERROR(S42/(S42+S39),"")</f>
        <v>0.62043795620437958</v>
      </c>
      <c r="V42" s="182"/>
    </row>
    <row r="43" spans="1:22" s="3" customFormat="1" ht="35.1" customHeight="1" x14ac:dyDescent="0.3">
      <c r="A43" s="218"/>
      <c r="B43" s="165" t="s">
        <v>66</v>
      </c>
      <c r="C43" s="18" t="s">
        <v>773</v>
      </c>
      <c r="D43" s="89"/>
      <c r="E43" s="90"/>
      <c r="F43" s="72" t="s">
        <v>13</v>
      </c>
      <c r="H43"/>
      <c r="V43" s="182"/>
    </row>
    <row r="44" spans="1:22" s="3" customFormat="1" ht="35.1" customHeight="1" x14ac:dyDescent="0.3">
      <c r="A44" s="218"/>
      <c r="B44" s="166" t="s">
        <v>100</v>
      </c>
      <c r="C44" s="9"/>
      <c r="D44" s="133"/>
      <c r="E44" s="133"/>
      <c r="F44" s="184" t="s">
        <v>159</v>
      </c>
      <c r="G44" s="167"/>
      <c r="H44" s="167" t="b">
        <f>OR(D43="Distanciel",D43="Mixte")</f>
        <v>0</v>
      </c>
      <c r="I44" s="167"/>
      <c r="V44" s="182"/>
    </row>
    <row r="45" spans="1:22" s="3" customFormat="1" ht="35.1" customHeight="1" x14ac:dyDescent="0.3">
      <c r="A45" s="218"/>
      <c r="B45" s="168" t="s">
        <v>20</v>
      </c>
      <c r="C45" s="16" t="s">
        <v>774</v>
      </c>
      <c r="D45" s="105"/>
      <c r="E45" s="106"/>
      <c r="F45" s="77" t="s">
        <v>13</v>
      </c>
      <c r="H45"/>
      <c r="V45" s="182"/>
    </row>
    <row r="46" spans="1:22" s="92" customFormat="1" ht="35.1" customHeight="1" x14ac:dyDescent="0.3">
      <c r="A46" s="218"/>
      <c r="B46" s="107" t="s">
        <v>21</v>
      </c>
      <c r="C46" s="16" t="s">
        <v>775</v>
      </c>
      <c r="D46" s="105"/>
      <c r="E46" s="106"/>
      <c r="F46" s="77" t="s">
        <v>13</v>
      </c>
      <c r="H46"/>
      <c r="V46" s="182"/>
    </row>
    <row r="47" spans="1:22" s="92" customFormat="1" ht="35.1" customHeight="1" x14ac:dyDescent="0.3">
      <c r="A47" s="218"/>
      <c r="B47" s="103" t="s">
        <v>67</v>
      </c>
      <c r="C47" s="16" t="s">
        <v>776</v>
      </c>
      <c r="D47" s="105"/>
      <c r="E47" s="106"/>
      <c r="F47" s="77" t="s">
        <v>13</v>
      </c>
      <c r="H47"/>
      <c r="V47" s="182"/>
    </row>
    <row r="48" spans="1:22" s="92" customFormat="1" ht="35.1" customHeight="1" x14ac:dyDescent="0.3">
      <c r="A48" s="218"/>
      <c r="B48" s="103" t="s">
        <v>74</v>
      </c>
      <c r="C48" s="16" t="s">
        <v>777</v>
      </c>
      <c r="D48" s="105"/>
      <c r="E48" s="106"/>
      <c r="F48" s="77"/>
      <c r="G48" s="167"/>
      <c r="H48"/>
      <c r="V48" s="182"/>
    </row>
    <row r="49" spans="1:6" ht="35.1" customHeight="1" thickBot="1" x14ac:dyDescent="0.35">
      <c r="A49" s="219"/>
      <c r="B49" s="118" t="s">
        <v>68</v>
      </c>
      <c r="C49" s="19" t="s">
        <v>778</v>
      </c>
      <c r="D49" s="169"/>
      <c r="E49" s="170"/>
      <c r="F49" s="87" t="s">
        <v>13</v>
      </c>
    </row>
  </sheetData>
  <sheetProtection algorithmName="SHA-512" hashValue="dnoY1NTCQ37SSVyevdeOQ5hiHrtqQtLqD7EE1sngN3soomUYEMuzguIKiMWi9ojyVZ/+9I+ite+dciWs4glZwg==" saltValue="9W+AzgnG7Qd2WzSwkSQC8w==" spinCount="100000" sheet="1" scenarios="1"/>
  <mergeCells count="16">
    <mergeCell ref="F1:F2"/>
    <mergeCell ref="A3:A7"/>
    <mergeCell ref="A8:A13"/>
    <mergeCell ref="F12:F13"/>
    <mergeCell ref="A2:C2"/>
    <mergeCell ref="A1:C1"/>
    <mergeCell ref="A14:A19"/>
    <mergeCell ref="L34:N34"/>
    <mergeCell ref="R34:T34"/>
    <mergeCell ref="A34:A49"/>
    <mergeCell ref="F22:F27"/>
    <mergeCell ref="F28:F33"/>
    <mergeCell ref="I34:K34"/>
    <mergeCell ref="O34:Q34"/>
    <mergeCell ref="A22:A33"/>
    <mergeCell ref="A20:A21"/>
  </mergeCells>
  <phoneticPr fontId="23" type="noConversion"/>
  <conditionalFormatting sqref="C8 C14">
    <cfRule type="containsBlanks" dxfId="65" priority="1">
      <formula>LEN(TRIM(C8))=0</formula>
    </cfRule>
  </conditionalFormatting>
  <conditionalFormatting sqref="C9:C10">
    <cfRule type="cellIs" dxfId="64" priority="5" operator="equal">
      <formula>""</formula>
    </cfRule>
  </conditionalFormatting>
  <conditionalFormatting sqref="C13">
    <cfRule type="expression" dxfId="63" priority="689">
      <formula>AND(C12="",C13&lt;&gt;"")</formula>
    </cfRule>
    <cfRule type="expression" dxfId="62" priority="706">
      <formula>AND(C12&lt;&gt;"",C13="")</formula>
    </cfRule>
  </conditionalFormatting>
  <conditionalFormatting sqref="C15:C19">
    <cfRule type="cellIs" dxfId="61" priority="6" operator="equal">
      <formula>""</formula>
    </cfRule>
  </conditionalFormatting>
  <conditionalFormatting sqref="C21">
    <cfRule type="containsBlanks" dxfId="60" priority="7">
      <formula>LEN(TRIM(C21))=0</formula>
    </cfRule>
  </conditionalFormatting>
  <conditionalFormatting sqref="C34:C35">
    <cfRule type="containsBlanks" dxfId="59" priority="688">
      <formula>LEN(TRIM(C34))=0</formula>
    </cfRule>
  </conditionalFormatting>
  <conditionalFormatting sqref="C38:C42">
    <cfRule type="cellIs" dxfId="58" priority="49" operator="equal">
      <formula>0</formula>
    </cfRule>
  </conditionalFormatting>
  <conditionalFormatting sqref="C42">
    <cfRule type="expression" dxfId="57" priority="64">
      <formula>$C$42&lt;402</formula>
    </cfRule>
  </conditionalFormatting>
  <conditionalFormatting sqref="C43 E43 C45:C47 C49">
    <cfRule type="containsBlanks" dxfId="56" priority="687">
      <formula>LEN(TRIM(C43))=0</formula>
    </cfRule>
  </conditionalFormatting>
  <conditionalFormatting sqref="C44">
    <cfRule type="expression" dxfId="55" priority="2">
      <formula>AND(OR(C43="Distanciel",C43="Mixte"),C44="")</formula>
    </cfRule>
    <cfRule type="expression" dxfId="54" priority="3">
      <formula>AND(OR(C43="Distanciel",C43="Mixte"),C44&lt;1)</formula>
    </cfRule>
    <cfRule type="expression" dxfId="53" priority="4">
      <formula>AND(C43="Présentiel",C44&lt;&gt;"")</formula>
    </cfRule>
  </conditionalFormatting>
  <conditionalFormatting sqref="C48 E48">
    <cfRule type="expression" dxfId="52" priority="686">
      <formula>AND(C47="Oui",C48="")</formula>
    </cfRule>
  </conditionalFormatting>
  <conditionalFormatting sqref="C22:D24 C28:D30">
    <cfRule type="containsBlanks" dxfId="51" priority="11">
      <formula>LEN(TRIM(C22))=0</formula>
    </cfRule>
  </conditionalFormatting>
  <conditionalFormatting sqref="C37:E37">
    <cfRule type="containsBlanks" dxfId="50" priority="60">
      <formula>LEN(TRIM(C37))=0</formula>
    </cfRule>
  </conditionalFormatting>
  <conditionalFormatting sqref="C38:E38">
    <cfRule type="cellIs" dxfId="49" priority="59" operator="lessThan">
      <formula>0</formula>
    </cfRule>
  </conditionalFormatting>
  <conditionalFormatting sqref="C38:E39 C41:E41 C42 E42">
    <cfRule type="cellIs" priority="48" operator="greaterThan">
      <formula>0</formula>
    </cfRule>
  </conditionalFormatting>
  <conditionalFormatting sqref="K39">
    <cfRule type="cellIs" dxfId="48" priority="45" operator="lessThan">
      <formula>0.25</formula>
    </cfRule>
  </conditionalFormatting>
  <conditionalFormatting sqref="K42">
    <cfRule type="cellIs" dxfId="47" priority="38" operator="lessThan">
      <formula>0.25</formula>
    </cfRule>
  </conditionalFormatting>
  <conditionalFormatting sqref="N39 Q39">
    <cfRule type="cellIs" dxfId="46" priority="34" operator="lessThan">
      <formula>0.25</formula>
    </cfRule>
  </conditionalFormatting>
  <conditionalFormatting sqref="N42 Q42">
    <cfRule type="cellIs" dxfId="45" priority="31" operator="lessThan">
      <formula>0.25</formula>
    </cfRule>
  </conditionalFormatting>
  <conditionalFormatting sqref="T39">
    <cfRule type="cellIs" dxfId="44" priority="37" operator="lessThan">
      <formula>0.25</formula>
    </cfRule>
  </conditionalFormatting>
  <conditionalFormatting sqref="T42">
    <cfRule type="cellIs" dxfId="43" priority="35" operator="lessThan">
      <formula>0.25</formula>
    </cfRule>
  </conditionalFormatting>
  <dataValidations count="12">
    <dataValidation type="list" allowBlank="1" showInputMessage="1" showErrorMessage="1" sqref="C45" xr:uid="{00000000-0002-0000-0100-000000000000}">
      <formula1>"Examen terminal,Contrôle continu, Combiné continu et terminal"</formula1>
    </dataValidation>
    <dataValidation type="list" allowBlank="1" showInputMessage="1" showErrorMessage="1" sqref="C46" xr:uid="{00000000-0002-0000-0100-000001000000}">
      <formula1>"Badgeuse,Smart phone,Feuille d'émargement papier,Prose,Autre"</formula1>
    </dataValidation>
    <dataValidation type="list" allowBlank="1" showInputMessage="1" sqref="C47" xr:uid="{00000000-0002-0000-0100-000002000000}">
      <formula1>"Oui,Non"</formula1>
    </dataValidation>
    <dataValidation type="list" allowBlank="1" showInputMessage="1" sqref="C49" xr:uid="{00000000-0002-0000-0100-000003000000}">
      <formula1>"Oui,Non,"</formula1>
    </dataValidation>
    <dataValidation type="list" allowBlank="1" showInputMessage="1" showErrorMessage="1" sqref="E8" xr:uid="{00000000-0002-0000-0100-000004000000}">
      <formula1>INDIRECT(IF(I8="ENSCM","enscm",IF(I8="AGRO","agro",IF(I8="UM","um",IF(I8="NIMES","nimes",IF(I8="UPVD","upvd",IF(I8="UMPV","umpv","")))))))</formula1>
    </dataValidation>
    <dataValidation type="list" allowBlank="1" showInputMessage="1" showErrorMessage="1" sqref="C43 E43" xr:uid="{00000000-0002-0000-0100-000005000000}">
      <formula1>"Présentiel,Distanciel,Mixte"</formula1>
    </dataValidation>
    <dataValidation type="textLength" allowBlank="1" showInputMessage="1" showErrorMessage="1" errorTitle="Acronyme trop long" error="Cet acronyme ne doit pas dépasser 8 caractères, espaces compris." sqref="E18" xr:uid="{00000000-0002-0000-0100-000006000000}">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00000000-0002-0000-0100-000007000000}">
      <formula1>1</formula1>
    </dataValidation>
    <dataValidation type="whole" operator="greaterThan" allowBlank="1" showInputMessage="1" showErrorMessage="1" errorTitle="Valeur non autorisée" error="Un nombre entier non nul est attendu." sqref="C21" xr:uid="{00000000-0002-0000-0100-000008000000}">
      <formula1>0</formula1>
    </dataValidation>
    <dataValidation type="list" allowBlank="1" showInputMessage="1" showErrorMessage="1" sqref="C8" xr:uid="{00000000-0002-0000-0100-000009000000}">
      <formula1>ListeSites</formula1>
    </dataValidation>
    <dataValidation type="list" allowBlank="1" showInputMessage="1" showErrorMessage="1" errorTitle="Acronyme trop long" error="Cet acronyme ne doit pas dépasser 8 caractères, espaces compris." sqref="C14" xr:uid="{00000000-0002-0000-0100-00000A000000}">
      <formula1>$V:$V</formula1>
    </dataValidation>
    <dataValidation type="list" allowBlank="1" showInputMessage="1" showErrorMessage="1" sqref="G38" xr:uid="{00000000-0002-0000-0100-00000B000000}">
      <formula1>"pas compté dans le temps de formation, compté dans le temps de formation"</formula1>
    </dataValidation>
  </dataValidations>
  <hyperlinks>
    <hyperlink ref="C7" r:id="rId1" xr:uid="{00000000-0004-0000-0100-000000000000}"/>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00000000-0002-0000-0100-00000C000000}">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J2"/>
  <sheetViews>
    <sheetView topLeftCell="C1" workbookViewId="0">
      <selection activeCell="U3" sqref="U3"/>
    </sheetView>
  </sheetViews>
  <sheetFormatPr baseColWidth="10" defaultRowHeight="14.4" x14ac:dyDescent="0.3"/>
  <cols>
    <col min="5" max="5" width="17.6640625" style="191" bestFit="1" customWidth="1"/>
    <col min="10" max="10" width="17.6640625" style="191" bestFit="1" customWidth="1"/>
  </cols>
  <sheetData>
    <row r="1" spans="1:88" s="192" customFormat="1" ht="156" x14ac:dyDescent="0.3">
      <c r="B1" s="206" t="s">
        <v>6</v>
      </c>
      <c r="C1" s="206" t="s">
        <v>8</v>
      </c>
      <c r="D1" s="206" t="s">
        <v>10</v>
      </c>
      <c r="E1" s="206" t="s">
        <v>12</v>
      </c>
      <c r="F1" s="206" t="s">
        <v>61</v>
      </c>
      <c r="G1" s="193" t="s">
        <v>71</v>
      </c>
      <c r="H1" s="207" t="s">
        <v>131</v>
      </c>
      <c r="I1" s="193" t="s">
        <v>132</v>
      </c>
      <c r="J1" s="193" t="s">
        <v>133</v>
      </c>
      <c r="K1" s="193" t="s">
        <v>73</v>
      </c>
      <c r="L1" s="193" t="s">
        <v>72</v>
      </c>
      <c r="M1" s="193" t="s">
        <v>14</v>
      </c>
      <c r="N1" s="193" t="s">
        <v>60</v>
      </c>
      <c r="O1" s="193" t="s">
        <v>15</v>
      </c>
      <c r="P1" s="193" t="s">
        <v>16</v>
      </c>
      <c r="Q1" s="193" t="s">
        <v>118</v>
      </c>
      <c r="R1" s="193" t="s">
        <v>17</v>
      </c>
      <c r="S1" s="193" t="s">
        <v>764</v>
      </c>
      <c r="T1" s="193" t="s">
        <v>765</v>
      </c>
      <c r="U1" s="193" t="s">
        <v>766</v>
      </c>
      <c r="V1" s="193"/>
      <c r="W1" s="193" t="s">
        <v>745</v>
      </c>
      <c r="X1" s="193" t="s">
        <v>746</v>
      </c>
      <c r="Y1" s="193" t="s">
        <v>747</v>
      </c>
      <c r="Z1" s="193" t="s">
        <v>748</v>
      </c>
      <c r="AA1" s="193" t="s">
        <v>749</v>
      </c>
      <c r="AB1" s="193" t="s">
        <v>750</v>
      </c>
      <c r="AC1" s="193" t="s">
        <v>751</v>
      </c>
      <c r="AD1" s="193" t="s">
        <v>752</v>
      </c>
      <c r="AE1" s="193" t="s">
        <v>753</v>
      </c>
      <c r="AF1" s="193" t="s">
        <v>754</v>
      </c>
      <c r="AG1" s="193" t="s">
        <v>755</v>
      </c>
      <c r="AH1" s="193" t="s">
        <v>756</v>
      </c>
      <c r="AI1" s="193" t="s">
        <v>232</v>
      </c>
      <c r="AJ1" s="193" t="s">
        <v>231</v>
      </c>
      <c r="AK1" s="193" t="s">
        <v>230</v>
      </c>
      <c r="AL1" s="193" t="s">
        <v>229</v>
      </c>
      <c r="AM1" s="193" t="s">
        <v>228</v>
      </c>
      <c r="AN1" s="193" t="s">
        <v>227</v>
      </c>
      <c r="AO1" s="193" t="s">
        <v>226</v>
      </c>
      <c r="AP1" s="193" t="s">
        <v>225</v>
      </c>
      <c r="AQ1" s="193" t="s">
        <v>224</v>
      </c>
      <c r="AR1" s="193" t="s">
        <v>223</v>
      </c>
      <c r="AS1" s="193" t="s">
        <v>222</v>
      </c>
      <c r="AT1" s="193" t="s">
        <v>221</v>
      </c>
      <c r="AU1" s="193" t="s">
        <v>220</v>
      </c>
      <c r="AV1" s="193" t="s">
        <v>219</v>
      </c>
      <c r="AW1" s="193" t="s">
        <v>218</v>
      </c>
      <c r="AX1" s="193" t="s">
        <v>217</v>
      </c>
      <c r="AY1" s="193" t="s">
        <v>216</v>
      </c>
      <c r="AZ1" s="193" t="s">
        <v>215</v>
      </c>
      <c r="BA1" s="193" t="s">
        <v>214</v>
      </c>
      <c r="BB1" s="193" t="s">
        <v>213</v>
      </c>
      <c r="BC1" s="193" t="s">
        <v>212</v>
      </c>
      <c r="BD1" s="193" t="s">
        <v>211</v>
      </c>
      <c r="BE1" s="193" t="s">
        <v>210</v>
      </c>
      <c r="BF1" s="193" t="s">
        <v>209</v>
      </c>
      <c r="BG1" s="193" t="s">
        <v>69</v>
      </c>
      <c r="BH1" s="193" t="s">
        <v>56</v>
      </c>
      <c r="BI1" s="193"/>
      <c r="BJ1" s="193" t="s">
        <v>757</v>
      </c>
      <c r="BK1" s="193" t="s">
        <v>208</v>
      </c>
      <c r="BL1" s="193" t="s">
        <v>207</v>
      </c>
      <c r="BM1" s="193" t="s">
        <v>758</v>
      </c>
      <c r="BN1" s="193" t="s">
        <v>206</v>
      </c>
      <c r="BO1" s="193" t="s">
        <v>205</v>
      </c>
      <c r="BP1" s="193" t="s">
        <v>759</v>
      </c>
      <c r="BQ1" s="193" t="s">
        <v>204</v>
      </c>
      <c r="BR1" s="193" t="s">
        <v>203</v>
      </c>
      <c r="BS1" s="193" t="s">
        <v>760</v>
      </c>
      <c r="BT1" s="193" t="s">
        <v>202</v>
      </c>
      <c r="BU1" s="193" t="s">
        <v>201</v>
      </c>
      <c r="BV1" s="193" t="s">
        <v>761</v>
      </c>
      <c r="BW1" s="193" t="s">
        <v>200</v>
      </c>
      <c r="BX1" s="193" t="s">
        <v>199</v>
      </c>
      <c r="BY1" s="193" t="s">
        <v>59</v>
      </c>
      <c r="BZ1" s="193" t="s">
        <v>762</v>
      </c>
      <c r="CA1" s="193" t="s">
        <v>198</v>
      </c>
      <c r="CB1" s="193" t="s">
        <v>197</v>
      </c>
      <c r="CC1" s="193" t="s">
        <v>763</v>
      </c>
      <c r="CD1" s="193" t="s">
        <v>196</v>
      </c>
      <c r="CE1" s="193" t="s">
        <v>195</v>
      </c>
      <c r="CF1" s="193" t="s">
        <v>20</v>
      </c>
      <c r="CG1" s="193" t="s">
        <v>21</v>
      </c>
      <c r="CH1" s="193" t="s">
        <v>67</v>
      </c>
      <c r="CI1" s="193" t="s">
        <v>74</v>
      </c>
      <c r="CJ1" s="193" t="s">
        <v>68</v>
      </c>
    </row>
    <row r="2" spans="1:88" x14ac:dyDescent="0.3">
      <c r="A2" t="str">
        <f>'Fiche formation'!C18</f>
        <v>M MPS</v>
      </c>
      <c r="B2" t="str">
        <f>'Fiche formation'!C3</f>
        <v>CFA ENSUP-LR</v>
      </c>
      <c r="C2" t="str">
        <f>'Fiche formation'!C4</f>
        <v>99 Avenue d’Occitanie - CS 79235, 34 197 Montpellier cedex 5</v>
      </c>
      <c r="D2" t="str">
        <f>'Fiche formation'!C5</f>
        <v>0342338G</v>
      </c>
      <c r="E2" s="191">
        <f>'Fiche formation'!C6</f>
        <v>13002979600260</v>
      </c>
      <c r="F2" t="str">
        <f>'Fiche formation'!C7</f>
        <v>https://support.ensuplr.fr/hc/fr/requests/new</v>
      </c>
      <c r="G2" t="str">
        <f>'Fiche formation'!C8</f>
        <v>UPVD</v>
      </c>
      <c r="H2" t="str">
        <f>'Fiche formation'!C9</f>
        <v>52 AVENUE PAUL ALDUY, 66100 PERPIGNAN</v>
      </c>
      <c r="I2" t="str">
        <f>'Fiche formation'!C10</f>
        <v>0660437S</v>
      </c>
      <c r="J2" s="191">
        <f>'Fiche formation'!C11</f>
        <v>13002979600013</v>
      </c>
      <c r="K2">
        <f>'Fiche formation'!C12</f>
        <v>0</v>
      </c>
      <c r="L2">
        <f>'Fiche formation'!C13</f>
        <v>0</v>
      </c>
      <c r="M2" t="str">
        <f>'Fiche formation'!C15</f>
        <v>MASTER</v>
      </c>
      <c r="N2" t="str">
        <f>'Fiche formation'!C16</f>
        <v>Energie solaire</v>
      </c>
      <c r="O2" t="str">
        <f>'Fiche formation'!C17</f>
        <v>Procédés et Matériaux Solaires</v>
      </c>
      <c r="P2" t="str">
        <f>'Fiche formation'!C18</f>
        <v>M MPS</v>
      </c>
      <c r="Q2" t="str">
        <f>'Fiche formation'!C14</f>
        <v>M Energie Matériaux Procédés Solaires</v>
      </c>
      <c r="R2" t="str">
        <f>'Fiche formation'!C19</f>
        <v>36934</v>
      </c>
      <c r="S2">
        <f>IF(ISNUMBER(SEARCH("*1e année",'Fiche formation'!$C$20)),'Fiche formation'!$C21,0)</f>
        <v>0</v>
      </c>
      <c r="T2">
        <f>IF(ISNUMBER(SEARCH("*2e année",'Fiche formation'!$C$20)),'Fiche formation'!$C21,0)</f>
        <v>6</v>
      </c>
      <c r="U2">
        <f>IF(ISNUMBER(SEARCH("*3e année",'Fiche formation'!$C$20)),'Fiche formation'!$C21,IF(ISNUMBER(SEARCH("*5e année",'Fiche formation'!$C$20)),'Fiche formation'!$C21,0))</f>
        <v>0</v>
      </c>
      <c r="V2" t="str">
        <f>'Fiche formation'!C20</f>
        <v>MASTER 2e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formation'!$C25,0)</f>
        <v>0</v>
      </c>
      <c r="AA2">
        <f>IF(ISNUMBER(SEARCH("*1e année",'Fiche formation'!$C$20)),'Fiche formation'!$C26,0)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t="str">
        <f>IF(ISNUMBER(SEARCH("*2e année",'Fiche formation'!$C$20)),'Fiche formation'!$C22,0)</f>
        <v>Arnaud</v>
      </c>
      <c r="AJ2" t="str">
        <f>IF(ISNUMBER(SEARCH("*2e année",'Fiche formation'!$C$20)),'Fiche formation'!$C23,0)</f>
        <v>PERONA</v>
      </c>
      <c r="AK2" t="str">
        <f>IF(ISNUMBER(SEARCH("*2e année",'Fiche formation'!$C$20)),'Fiche formation'!$C24,0)</f>
        <v>arnaud.perona@univ-perp.fr</v>
      </c>
      <c r="AL2" t="str">
        <f>IF(ISNUMBER(SEARCH("*2e année",'Fiche formation'!$C$20)),'Fiche formation'!$C25,0)</f>
        <v>Sébastien</v>
      </c>
      <c r="AM2" t="str">
        <f>IF(ISNUMBER(SEARCH("*2e année",'Fiche formation'!$C$20)),'Fiche formation'!$C26,0)</f>
        <v>QUOIZOLA</v>
      </c>
      <c r="AN2" t="str">
        <f>IF(ISNUMBER(SEARCH("*2e année",'Fiche formation'!$C$20)),'Fiche formation'!$C27,0)</f>
        <v>sebastien.quoizola@univ-perp.fr</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f>IF(ISNUMBER(SEARCH("*3e année",'Fiche formation'!$C$20)),'Fiche formation'!$C22,IF(ISNUMBER(SEARCH("*5e année",'Fiche formation'!$C$20)),'Fiche formation'!$C22,0))</f>
        <v>0</v>
      </c>
      <c r="AV2">
        <f>IF(ISNUMBER(SEARCH("*3e année",'Fiche formation'!$C$20)),'Fiche formation'!$C23,IF(ISNUMBER(SEARCH("*5e année",'Fiche formation'!$C$20)),'Fiche formation'!$C23,0))</f>
        <v>0</v>
      </c>
      <c r="AW2">
        <f>IF(ISNUMBER(SEARCH("*3e année",'Fiche formation'!$C$20)),'Fiche formation'!$C24,IF(ISNUMBER(SEARCH("*5e année",'Fiche formation'!$C$20)),'Fiche formation'!$C24,0))</f>
        <v>0</v>
      </c>
      <c r="AX2">
        <f>IF(ISNUMBER(SEARCH("*3e année",'Fiche formation'!$C$20)),'Fiche formation'!$C25,IF(ISNUMBER(SEARCH("*5e année",'Fiche formation'!$C$20)),'Fiche formation'!$C25,0))</f>
        <v>0</v>
      </c>
      <c r="AY2">
        <f>IF(ISNUMBER(SEARCH("*3e année",'Fiche formation'!$C$20)),'Fiche formation'!$C26,IF(ISNUMBER(SEARCH("*5e année",'Fiche formation'!$C$20)),'Fiche formation'!$C26,0))</f>
        <v>0</v>
      </c>
      <c r="AZ2">
        <f>IF(ISNUMBER(SEARCH("*3e année",'Fiche formation'!$C$20)),'Fiche formation'!$C27,IF(ISNUMBER(SEARCH("*5e année",'Fiche formation'!$C$20)),'Fiche formation'!$C27,0))</f>
        <v>0</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46272</v>
      </c>
      <c r="BH2" s="1">
        <f>'Fiche formation'!C35</f>
        <v>46630</v>
      </c>
      <c r="BI2" t="str">
        <f>'Fiche formation'!C36</f>
        <v>MASTER 2e année 2026-2027</v>
      </c>
      <c r="BJ2">
        <f>IF(ISNUMBER(SEARCH("*1e année",'Fiche formation'!$C$20)),'Fiche formation'!$C37,0)</f>
        <v>0</v>
      </c>
      <c r="BK2">
        <f>IF(ISNUMBER(SEARCH("*2e année",'Fiche formation'!$C$20)),'Fiche formation'!$C37,0)</f>
        <v>279</v>
      </c>
      <c r="BL2">
        <f>IF(ISNUMBER(SEARCH("*3e année",'Fiche formation'!$C$20)),'Fiche formation'!$C37,IF(ISNUMBER(SEARCH("*5e année",'Fiche formation'!$C$20)),'Fiche formation'!$C37,0))</f>
        <v>0</v>
      </c>
      <c r="BM2">
        <f>IF(ISNUMBER(SEARCH("*1e année",'Fiche formation'!$C$20)),'Fiche formation'!$C38,0)</f>
        <v>0</v>
      </c>
      <c r="BN2">
        <f>IF(ISNUMBER(SEARCH("*2e année",'Fiche formation'!$C$20)),'Fiche formation'!$C38,0)</f>
        <v>449</v>
      </c>
      <c r="BO2">
        <f>IF(ISNUMBER(SEARCH("*3e année",'Fiche formation'!$C$20)),'Fiche formation'!$C38,IF(ISNUMBER(SEARCH("*5e année",'Fiche formation'!$C$20)),'Fiche formation'!$C38,0))</f>
        <v>0</v>
      </c>
      <c r="BP2">
        <f>IF(ISNUMBER(SEARCH("*1e année",'Fiche formation'!$C$20)),'Fiche formation'!$C39,0)</f>
        <v>0</v>
      </c>
      <c r="BQ2">
        <f>IF(ISNUMBER(SEARCH("*2e année",'Fiche formation'!$C$20)),'Fiche formation'!$C39,0)</f>
        <v>728</v>
      </c>
      <c r="BR2">
        <f>IF(ISNUMBER(SEARCH("*3e année",'Fiche formation'!$C$20)),'Fiche formation'!$C39,IF(ISNUMBER(SEARCH("*5e année",'Fiche formation'!$C$20)),'Fiche formation'!$C39,0))</f>
        <v>0</v>
      </c>
      <c r="BS2">
        <f>IF(ISNUMBER(SEARCH("*1e année",'Fiche formation'!$C$20)),'Fiche formation'!$C40,0)</f>
        <v>0</v>
      </c>
      <c r="BT2">
        <f>IF(ISNUMBER(SEARCH("*2e année",'Fiche formation'!$C$20)),'Fiche formation'!$C40,0)</f>
        <v>104</v>
      </c>
      <c r="BU2">
        <f>IF(ISNUMBER(SEARCH("*3e année",'Fiche formation'!$C$20)),'Fiche formation'!$C40,IF(ISNUMBER(SEARCH("*5e année",'Fiche formation'!$C$20)),'Fiche formation'!$C40,0))</f>
        <v>0</v>
      </c>
      <c r="BV2">
        <f>IF(ISNUMBER(SEARCH("*1e année",'Fiche formation'!$C$20)),'Fiche formation'!$C41,0)</f>
        <v>0</v>
      </c>
      <c r="BW2">
        <f>IF(ISNUMBER(SEARCH("*2e année",'Fiche formation'!$C$20)),'Fiche formation'!$C41,0)</f>
        <v>20.8</v>
      </c>
      <c r="BX2">
        <f>IF(ISNUMBER(SEARCH("*3e année",'Fiche formation'!$C$20)),'Fiche formation'!$C41,IF(ISNUMBER(SEARCH("*5e année",'Fiche formation'!$C$20)),'Fiche formation'!$C41,0))</f>
        <v>0</v>
      </c>
      <c r="BY2">
        <f>'Fiche formation'!C42</f>
        <v>728</v>
      </c>
      <c r="BZ2">
        <f>IF(ISNUMBER(SEARCH("*1e année",'Fiche formation'!$C$20)),'Fiche formation'!$C43,0)</f>
        <v>0</v>
      </c>
      <c r="CA2" t="str">
        <f>IF(ISNUMBER(SEARCH("*2e année",'Fiche formation'!$C$20)),'Fiche formation'!$C43,0)</f>
        <v>Présentiel</v>
      </c>
      <c r="CB2">
        <f>IF(ISNUMBER(SEARCH("*3e année",'Fiche formation'!$C$20)),'Fiche formation'!$C43,IF(ISNUMBER(SEARCH("*5e année",'Fiche formation'!$C$20)),'Fiche formation'!$C43,0))</f>
        <v>0</v>
      </c>
      <c r="CC2">
        <f>IF(ISNUMBER(SEARCH("*1e année",'Fiche formation'!$C$20)),'Fiche formation'!$C44,0)</f>
        <v>0</v>
      </c>
      <c r="CD2">
        <f>IF(ISNUMBER(SEARCH("*2e année",'Fiche formation'!$C$20)),'Fiche formation'!$C44,0)</f>
        <v>0</v>
      </c>
      <c r="CE2">
        <f>IF(ISNUMBER(SEARCH("*3e année",'Fiche formation'!$C$20)),'Fiche formation'!$C44,IF(ISNUMBER(SEARCH("*5e année",'Fiche formation'!$C$20)),'Fiche formation'!$C44,0))</f>
        <v>0</v>
      </c>
      <c r="CF2" t="str">
        <f>'Fiche formation'!C45</f>
        <v>Contrôle continu</v>
      </c>
      <c r="CG2" t="str">
        <f>'Fiche formation'!C46</f>
        <v>Badgeuse</v>
      </c>
      <c r="CH2" t="str">
        <f>'Fiche formation'!C47</f>
        <v>Oui</v>
      </c>
      <c r="CI2" t="str">
        <f>'Fiche formation'!C48</f>
        <v xml:space="preserve"> 1 semaine en novembre à Odeillo</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44"/>
  <sheetViews>
    <sheetView showGridLines="0" showRowColHeaders="0" tabSelected="1" topLeftCell="G17" zoomScale="60" zoomScaleNormal="60" workbookViewId="0">
      <selection activeCell="AN43" sqref="AN43"/>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customWidth="1"/>
    <col min="43" max="43" width="15.6640625" customWidth="1"/>
    <col min="44" max="44" width="1.6640625" customWidth="1"/>
    <col min="45" max="45" width="8.6640625" hidden="1" customWidth="1"/>
    <col min="46" max="46" width="15.6640625" hidden="1" customWidth="1"/>
  </cols>
  <sheetData>
    <row r="1" spans="1:46" hidden="1" x14ac:dyDescent="0.3"/>
    <row r="2" spans="1:46" hidden="1" x14ac:dyDescent="0.3"/>
    <row r="3" spans="1:46" ht="24.9" customHeight="1" x14ac:dyDescent="0.3">
      <c r="A3" s="38"/>
      <c r="C3" s="3"/>
      <c r="D3" s="3"/>
      <c r="E3" s="3"/>
      <c r="F3" s="3"/>
      <c r="G3" s="3"/>
      <c r="H3" s="3"/>
      <c r="I3" s="244" t="s">
        <v>112</v>
      </c>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40"/>
      <c r="AM3" s="40"/>
      <c r="AN3" s="40"/>
    </row>
    <row r="4" spans="1:46" ht="24.9" customHeight="1" x14ac:dyDescent="0.3">
      <c r="A4" s="38"/>
      <c r="C4" s="3"/>
      <c r="D4" s="3"/>
      <c r="E4" s="3"/>
      <c r="F4" s="3"/>
      <c r="G4" s="3"/>
      <c r="H4" s="3"/>
      <c r="I4" s="244" t="str">
        <f>_xlfn.CONCAT("Année universitaire ",B11,"-",R11,"")</f>
        <v>Année universitaire 2026-2027</v>
      </c>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40"/>
      <c r="AM4" s="40"/>
      <c r="AN4" s="40"/>
    </row>
    <row r="5" spans="1:46" ht="24.9" customHeight="1" x14ac:dyDescent="0.3">
      <c r="A5" s="38"/>
      <c r="C5" s="3"/>
      <c r="D5" s="3"/>
      <c r="E5" s="3"/>
      <c r="F5" s="3"/>
      <c r="G5" s="3"/>
      <c r="H5" s="3"/>
      <c r="I5" s="244" t="str">
        <f>_xlfn.TEXTJOIN(" - ",TRUE,'Fiche formation'!A2,REPLACE('Fiche formation'!C8,1,3,""))</f>
        <v>UFA UNIVERSITE PERPIGNAN VIA DOMITIA - D</v>
      </c>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40"/>
      <c r="AM5" s="40"/>
      <c r="AN5" s="40"/>
    </row>
    <row r="6" spans="1:46" ht="50.1" customHeight="1" x14ac:dyDescent="0.3">
      <c r="A6" s="38"/>
      <c r="B6" s="3"/>
      <c r="C6" s="3"/>
      <c r="D6" s="3"/>
      <c r="E6" s="3"/>
      <c r="F6" s="3"/>
      <c r="G6" s="3"/>
      <c r="H6" s="3"/>
      <c r="I6" s="244" t="s">
        <v>163</v>
      </c>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40"/>
      <c r="AM6" s="40"/>
      <c r="AN6" s="40"/>
    </row>
    <row r="7" spans="1:46" ht="24.9" customHeight="1" x14ac:dyDescent="0.3">
      <c r="A7" s="38"/>
      <c r="B7" s="3"/>
      <c r="C7" s="246"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Energie solaire - Procédés et Matériaux Solaires - M MPS</v>
      </c>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row>
    <row r="8" spans="1:46" ht="110.1" customHeight="1" thickBot="1" x14ac:dyDescent="0.35">
      <c r="A8" s="38"/>
      <c r="B8" s="3"/>
      <c r="C8" s="39"/>
      <c r="D8" s="41"/>
      <c r="E8" s="40"/>
      <c r="F8" s="40"/>
      <c r="G8" s="40"/>
      <c r="H8" s="40"/>
      <c r="I8" s="247" t="s">
        <v>743</v>
      </c>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40"/>
      <c r="AM8" s="40"/>
      <c r="AN8" s="40"/>
      <c r="AO8" s="42"/>
      <c r="AP8" s="42"/>
      <c r="AQ8" s="42"/>
      <c r="AR8" s="42"/>
      <c r="AS8" s="42"/>
      <c r="AT8" s="42"/>
    </row>
    <row r="9" spans="1:46" s="43" customFormat="1" ht="54.9" customHeight="1" thickBot="1" x14ac:dyDescent="0.35">
      <c r="B9" s="44"/>
      <c r="C9" s="249" t="s">
        <v>114</v>
      </c>
      <c r="D9" s="248"/>
      <c r="E9" s="45"/>
      <c r="F9" s="248" t="s">
        <v>113</v>
      </c>
      <c r="G9" s="248"/>
      <c r="H9" s="46"/>
      <c r="I9" s="248" t="s">
        <v>117</v>
      </c>
      <c r="J9" s="248"/>
      <c r="K9" s="47"/>
      <c r="L9" s="248" t="s">
        <v>129</v>
      </c>
      <c r="M9" s="248"/>
      <c r="N9" s="198"/>
      <c r="O9" s="248" t="s">
        <v>744</v>
      </c>
      <c r="P9" s="248"/>
      <c r="Q9" s="48"/>
      <c r="R9" s="248" t="s">
        <v>28</v>
      </c>
      <c r="S9" s="248"/>
      <c r="T9" s="49"/>
      <c r="U9" s="248" t="s">
        <v>116</v>
      </c>
      <c r="V9" s="248"/>
      <c r="W9" s="50"/>
      <c r="X9" s="248" t="s">
        <v>115</v>
      </c>
      <c r="Y9" s="248"/>
      <c r="Z9" s="4"/>
      <c r="AA9" s="248"/>
      <c r="AB9" s="248"/>
      <c r="AC9" s="4"/>
      <c r="AD9" s="248"/>
      <c r="AE9" s="248"/>
      <c r="AF9" s="4"/>
      <c r="AG9" s="248"/>
      <c r="AH9" s="248"/>
      <c r="AI9" s="4"/>
      <c r="AJ9" s="248"/>
      <c r="AK9" s="248"/>
      <c r="AL9" s="4"/>
      <c r="AM9" s="248"/>
      <c r="AN9" s="248"/>
      <c r="AP9" s="248"/>
      <c r="AQ9" s="248"/>
      <c r="AS9" s="247"/>
      <c r="AT9" s="247"/>
    </row>
    <row r="11" spans="1:46" ht="24.9" customHeight="1" x14ac:dyDescent="0.3">
      <c r="B11" s="250">
        <v>2026</v>
      </c>
      <c r="C11" s="250"/>
      <c r="D11" s="250"/>
      <c r="E11" s="250"/>
      <c r="F11" s="250"/>
      <c r="G11" s="250"/>
      <c r="H11" s="250"/>
      <c r="I11" s="250"/>
      <c r="J11" s="250"/>
      <c r="K11" s="250"/>
      <c r="L11" s="250"/>
      <c r="M11" s="250"/>
      <c r="N11" s="250"/>
      <c r="O11" s="250"/>
      <c r="P11" s="250"/>
      <c r="Q11" s="62"/>
      <c r="R11" s="251">
        <f>B11+1</f>
        <v>2027</v>
      </c>
      <c r="S11" s="252"/>
      <c r="T11" s="252"/>
      <c r="U11" s="252"/>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c r="AR11" s="253"/>
      <c r="AS11" s="186"/>
      <c r="AT11" s="186"/>
    </row>
    <row r="12" spans="1:46" ht="24.9" customHeight="1" x14ac:dyDescent="0.3">
      <c r="B12" s="63"/>
      <c r="C12" s="245" t="s">
        <v>111</v>
      </c>
      <c r="D12" s="245"/>
      <c r="E12" s="63"/>
      <c r="F12" s="245" t="s">
        <v>32</v>
      </c>
      <c r="G12" s="245"/>
      <c r="H12" s="63"/>
      <c r="I12" s="245" t="s">
        <v>101</v>
      </c>
      <c r="J12" s="245"/>
      <c r="K12" s="63"/>
      <c r="L12" s="245" t="s">
        <v>102</v>
      </c>
      <c r="M12" s="245"/>
      <c r="N12" s="63"/>
      <c r="O12" s="245" t="s">
        <v>103</v>
      </c>
      <c r="P12" s="245"/>
      <c r="Q12" s="64"/>
      <c r="R12" s="245" t="s">
        <v>104</v>
      </c>
      <c r="S12" s="245"/>
      <c r="T12" s="63"/>
      <c r="U12" s="245" t="s">
        <v>105</v>
      </c>
      <c r="V12" s="245"/>
      <c r="W12" s="63"/>
      <c r="X12" s="245" t="s">
        <v>106</v>
      </c>
      <c r="Y12" s="245"/>
      <c r="Z12" s="63"/>
      <c r="AA12" s="245" t="s">
        <v>107</v>
      </c>
      <c r="AB12" s="245"/>
      <c r="AC12" s="63"/>
      <c r="AD12" s="245" t="s">
        <v>108</v>
      </c>
      <c r="AE12" s="245"/>
      <c r="AF12" s="63"/>
      <c r="AG12" s="245" t="s">
        <v>109</v>
      </c>
      <c r="AH12" s="245"/>
      <c r="AI12" s="63">
        <f>MONTH(1&amp;AJ12)</f>
        <v>7</v>
      </c>
      <c r="AJ12" s="245" t="s">
        <v>110</v>
      </c>
      <c r="AK12" s="245"/>
      <c r="AL12" s="63"/>
      <c r="AM12" s="245" t="s">
        <v>111</v>
      </c>
      <c r="AN12" s="245"/>
      <c r="AO12" s="63"/>
      <c r="AP12" s="245" t="s">
        <v>32</v>
      </c>
      <c r="AQ12" s="245"/>
      <c r="AR12" s="63"/>
      <c r="AS12" s="245" t="s">
        <v>101</v>
      </c>
      <c r="AT12" s="245"/>
    </row>
    <row r="13" spans="1:46" ht="24.9" customHeight="1" x14ac:dyDescent="0.3">
      <c r="B13" s="172"/>
      <c r="C13" s="55">
        <f>DATE($B$11,MONTH(1&amp;C$12),1)</f>
        <v>46235</v>
      </c>
      <c r="D13" s="52"/>
      <c r="E13" s="175"/>
      <c r="F13" s="55">
        <f>DATE($B$11,MONTH(1&amp;F$12),1)</f>
        <v>46266</v>
      </c>
      <c r="G13" s="5" t="s">
        <v>30</v>
      </c>
      <c r="H13" s="175"/>
      <c r="I13" s="55">
        <f>DATE($B$11,MONTH(1&amp;I$12),1)</f>
        <v>46296</v>
      </c>
      <c r="J13" s="5" t="s">
        <v>27</v>
      </c>
      <c r="K13" s="176"/>
      <c r="L13" s="55">
        <f>DATE($B$11,MONTH(1&amp;L$12),1)</f>
        <v>46327</v>
      </c>
      <c r="M13" s="52"/>
      <c r="N13" s="176"/>
      <c r="O13" s="55">
        <f>DATE($B$11,MONTH(1&amp;O$12),1)</f>
        <v>46357</v>
      </c>
      <c r="P13" s="5" t="s">
        <v>27</v>
      </c>
      <c r="Q13" s="179"/>
      <c r="R13" s="55">
        <f>DATE($R$11,MONTH(1&amp;R$12),1)</f>
        <v>46388</v>
      </c>
      <c r="S13" s="52"/>
      <c r="T13" s="176"/>
      <c r="U13" s="55">
        <f>DATE($R$11,MONTH(1&amp;U$12),1)</f>
        <v>46419</v>
      </c>
      <c r="V13" s="5" t="s">
        <v>27</v>
      </c>
      <c r="W13" s="176"/>
      <c r="X13" s="55">
        <f>DATE($R$11,MONTH(1&amp;X$12),1)</f>
        <v>46447</v>
      </c>
      <c r="Y13" s="5" t="s">
        <v>30</v>
      </c>
      <c r="Z13" s="176"/>
      <c r="AA13" s="55">
        <f>DATE($R$11,MONTH(1&amp;AA$12),1)</f>
        <v>46478</v>
      </c>
      <c r="AB13" s="5" t="s">
        <v>27</v>
      </c>
      <c r="AC13" s="176"/>
      <c r="AD13" s="55">
        <f>DATE($R$11,MONTH(1&amp;AD$12),1)</f>
        <v>46508</v>
      </c>
      <c r="AE13" s="52"/>
      <c r="AF13" s="176"/>
      <c r="AG13" s="55">
        <f>DATE($R$11,MONTH(1&amp;AG$12),1)</f>
        <v>46539</v>
      </c>
      <c r="AH13" s="5" t="s">
        <v>30</v>
      </c>
      <c r="AI13" s="176" t="s">
        <v>128</v>
      </c>
      <c r="AJ13" s="55">
        <f>DATE($R$11,MONTH(1&amp;AJ$12),1)</f>
        <v>46569</v>
      </c>
      <c r="AK13" s="5" t="s">
        <v>30</v>
      </c>
      <c r="AL13" s="176"/>
      <c r="AM13" s="55">
        <f>DATE($R$11,MONTH(1&amp;AM$12),1)</f>
        <v>46600</v>
      </c>
      <c r="AN13" s="52"/>
      <c r="AO13" s="176"/>
      <c r="AP13" s="55">
        <f>DATE($R$11,MONTH(1&amp;AP$12),1)</f>
        <v>46631</v>
      </c>
      <c r="AQ13" s="5"/>
      <c r="AR13" s="185"/>
      <c r="AS13" s="55">
        <f>DATE($R$11,MONTH(1&amp;AS$12),1)</f>
        <v>46661</v>
      </c>
      <c r="AT13" s="5"/>
    </row>
    <row r="14" spans="1:46" ht="24.9" customHeight="1" x14ac:dyDescent="0.3">
      <c r="B14" s="172"/>
      <c r="C14" s="51">
        <f>C13+1</f>
        <v>46236</v>
      </c>
      <c r="D14" s="52"/>
      <c r="E14" s="175"/>
      <c r="F14" s="51">
        <f>F13+1</f>
        <v>46267</v>
      </c>
      <c r="G14" s="6" t="s">
        <v>30</v>
      </c>
      <c r="H14" s="175"/>
      <c r="I14" s="51">
        <f>I13+1</f>
        <v>46297</v>
      </c>
      <c r="J14" s="5" t="s">
        <v>27</v>
      </c>
      <c r="K14" s="176"/>
      <c r="L14" s="51">
        <f>L13+1</f>
        <v>46328</v>
      </c>
      <c r="M14" s="5" t="s">
        <v>27</v>
      </c>
      <c r="N14" s="176"/>
      <c r="O14" s="51">
        <f>O13+1</f>
        <v>46358</v>
      </c>
      <c r="P14" s="5" t="s">
        <v>27</v>
      </c>
      <c r="Q14" s="179"/>
      <c r="R14" s="51">
        <f>R13+1</f>
        <v>46389</v>
      </c>
      <c r="S14" s="52"/>
      <c r="T14" s="176"/>
      <c r="U14" s="51">
        <f>U13+1</f>
        <v>46420</v>
      </c>
      <c r="V14" s="5" t="s">
        <v>27</v>
      </c>
      <c r="W14" s="176"/>
      <c r="X14" s="51">
        <f>X13+1</f>
        <v>46448</v>
      </c>
      <c r="Y14" s="5" t="s">
        <v>30</v>
      </c>
      <c r="Z14" s="176"/>
      <c r="AA14" s="51">
        <f>AA13+1</f>
        <v>46479</v>
      </c>
      <c r="AB14" s="5" t="s">
        <v>27</v>
      </c>
      <c r="AC14" s="176"/>
      <c r="AD14" s="51">
        <f>AD13+1</f>
        <v>46509</v>
      </c>
      <c r="AE14" s="52"/>
      <c r="AF14" s="176"/>
      <c r="AG14" s="51">
        <f>AG13+1</f>
        <v>46540</v>
      </c>
      <c r="AH14" s="5" t="s">
        <v>30</v>
      </c>
      <c r="AI14" s="176" t="s">
        <v>128</v>
      </c>
      <c r="AJ14" s="51">
        <f>AJ13+1</f>
        <v>46570</v>
      </c>
      <c r="AK14" s="5" t="s">
        <v>30</v>
      </c>
      <c r="AL14" s="176"/>
      <c r="AM14" s="51">
        <f>AM13+1</f>
        <v>46601</v>
      </c>
      <c r="AN14" s="5" t="s">
        <v>30</v>
      </c>
      <c r="AO14" s="176"/>
      <c r="AP14" s="51">
        <f>AP13+1</f>
        <v>46632</v>
      </c>
      <c r="AQ14" s="5"/>
      <c r="AR14" s="173"/>
      <c r="AS14" s="51">
        <f>AS13+1</f>
        <v>46662</v>
      </c>
      <c r="AT14" s="52"/>
    </row>
    <row r="15" spans="1:46" ht="24.9" customHeight="1" x14ac:dyDescent="0.3">
      <c r="B15" s="172"/>
      <c r="C15" s="51">
        <f t="shared" ref="C15:C43" si="0">C14+1</f>
        <v>46237</v>
      </c>
      <c r="D15" s="5" t="s">
        <v>30</v>
      </c>
      <c r="E15" s="175"/>
      <c r="F15" s="51">
        <f t="shared" ref="F15:F42" si="1">F14+1</f>
        <v>46268</v>
      </c>
      <c r="G15" s="5" t="s">
        <v>30</v>
      </c>
      <c r="H15" s="175"/>
      <c r="I15" s="51">
        <f t="shared" ref="I15:I43" si="2">I14+1</f>
        <v>46298</v>
      </c>
      <c r="J15" s="52"/>
      <c r="K15" s="176"/>
      <c r="L15" s="51">
        <f t="shared" ref="L15:L42" si="3">L14+1</f>
        <v>46329</v>
      </c>
      <c r="M15" s="5" t="s">
        <v>27</v>
      </c>
      <c r="N15" s="176"/>
      <c r="O15" s="51">
        <f t="shared" ref="O15:O43" si="4">O14+1</f>
        <v>46359</v>
      </c>
      <c r="P15" s="5" t="s">
        <v>27</v>
      </c>
      <c r="Q15" s="179"/>
      <c r="R15" s="51">
        <f t="shared" ref="R15:R43" si="5">R14+1</f>
        <v>46390</v>
      </c>
      <c r="S15" s="52"/>
      <c r="T15" s="176"/>
      <c r="U15" s="51">
        <f t="shared" ref="U15:U40" si="6">U14+1</f>
        <v>46421</v>
      </c>
      <c r="V15" s="5" t="s">
        <v>27</v>
      </c>
      <c r="W15" s="176"/>
      <c r="X15" s="51">
        <f t="shared" ref="X15:X43" si="7">X14+1</f>
        <v>46449</v>
      </c>
      <c r="Y15" s="5" t="s">
        <v>30</v>
      </c>
      <c r="Z15" s="176"/>
      <c r="AA15" s="51">
        <f t="shared" ref="AA15:AA42" si="8">AA14+1</f>
        <v>46480</v>
      </c>
      <c r="AB15" s="52"/>
      <c r="AC15" s="176"/>
      <c r="AD15" s="51">
        <f t="shared" ref="AD15:AD43" si="9">AD14+1</f>
        <v>46510</v>
      </c>
      <c r="AE15" s="5" t="s">
        <v>27</v>
      </c>
      <c r="AF15" s="176"/>
      <c r="AG15" s="51">
        <f t="shared" ref="AG15:AG42" si="10">AG14+1</f>
        <v>46541</v>
      </c>
      <c r="AH15" s="5" t="s">
        <v>30</v>
      </c>
      <c r="AI15" s="176" t="s">
        <v>128</v>
      </c>
      <c r="AJ15" s="51">
        <f t="shared" ref="AJ15:AJ43" si="11">AJ14+1</f>
        <v>46571</v>
      </c>
      <c r="AK15" s="52"/>
      <c r="AL15" s="176"/>
      <c r="AM15" s="51">
        <f t="shared" ref="AM15:AM43" si="12">AM14+1</f>
        <v>46602</v>
      </c>
      <c r="AN15" s="5" t="s">
        <v>30</v>
      </c>
      <c r="AO15" s="176"/>
      <c r="AP15" s="51">
        <f t="shared" ref="AP15:AP42" si="13">AP14+1</f>
        <v>46633</v>
      </c>
      <c r="AQ15" s="5"/>
      <c r="AR15" s="173"/>
      <c r="AS15" s="51">
        <f t="shared" ref="AS15:AS43" si="14">AS14+1</f>
        <v>46663</v>
      </c>
      <c r="AT15" s="52"/>
    </row>
    <row r="16" spans="1:46" ht="24.9" customHeight="1" x14ac:dyDescent="0.3">
      <c r="B16" s="172"/>
      <c r="C16" s="51">
        <f t="shared" si="0"/>
        <v>46238</v>
      </c>
      <c r="D16" s="5" t="s">
        <v>30</v>
      </c>
      <c r="E16" s="175"/>
      <c r="F16" s="51">
        <f t="shared" si="1"/>
        <v>46269</v>
      </c>
      <c r="G16" s="5" t="s">
        <v>30</v>
      </c>
      <c r="H16" s="175"/>
      <c r="I16" s="51">
        <f t="shared" si="2"/>
        <v>46299</v>
      </c>
      <c r="J16" s="52"/>
      <c r="K16" s="176"/>
      <c r="L16" s="51">
        <f t="shared" si="3"/>
        <v>46330</v>
      </c>
      <c r="M16" s="5" t="s">
        <v>27</v>
      </c>
      <c r="N16" s="176"/>
      <c r="O16" s="51">
        <f t="shared" si="4"/>
        <v>46360</v>
      </c>
      <c r="P16" s="5" t="s">
        <v>27</v>
      </c>
      <c r="Q16" s="179"/>
      <c r="R16" s="51">
        <f t="shared" si="5"/>
        <v>46391</v>
      </c>
      <c r="S16" s="5" t="s">
        <v>28</v>
      </c>
      <c r="T16" s="176"/>
      <c r="U16" s="51">
        <f t="shared" si="6"/>
        <v>46422</v>
      </c>
      <c r="V16" s="5" t="s">
        <v>27</v>
      </c>
      <c r="W16" s="176"/>
      <c r="X16" s="51">
        <f t="shared" si="7"/>
        <v>46450</v>
      </c>
      <c r="Y16" s="5" t="s">
        <v>30</v>
      </c>
      <c r="Z16" s="176"/>
      <c r="AA16" s="51">
        <f t="shared" si="8"/>
        <v>46481</v>
      </c>
      <c r="AB16" s="52"/>
      <c r="AC16" s="176"/>
      <c r="AD16" s="51">
        <f t="shared" si="9"/>
        <v>46511</v>
      </c>
      <c r="AE16" s="5" t="s">
        <v>27</v>
      </c>
      <c r="AF16" s="176"/>
      <c r="AG16" s="51">
        <f t="shared" si="10"/>
        <v>46542</v>
      </c>
      <c r="AH16" s="5" t="s">
        <v>30</v>
      </c>
      <c r="AI16" s="176" t="s">
        <v>128</v>
      </c>
      <c r="AJ16" s="51">
        <f t="shared" si="11"/>
        <v>46572</v>
      </c>
      <c r="AK16" s="52"/>
      <c r="AL16" s="176"/>
      <c r="AM16" s="51">
        <f t="shared" si="12"/>
        <v>46603</v>
      </c>
      <c r="AN16" s="5" t="s">
        <v>30</v>
      </c>
      <c r="AO16" s="176"/>
      <c r="AP16" s="51">
        <f t="shared" si="13"/>
        <v>46634</v>
      </c>
      <c r="AQ16" s="52"/>
      <c r="AR16" s="173"/>
      <c r="AS16" s="51">
        <f t="shared" si="14"/>
        <v>46664</v>
      </c>
      <c r="AT16" s="5"/>
    </row>
    <row r="17" spans="2:46" ht="24.9" customHeight="1" x14ac:dyDescent="0.3">
      <c r="B17" s="172"/>
      <c r="C17" s="51">
        <f t="shared" si="0"/>
        <v>46239</v>
      </c>
      <c r="D17" s="5" t="s">
        <v>30</v>
      </c>
      <c r="E17" s="175"/>
      <c r="F17" s="51">
        <f t="shared" si="1"/>
        <v>46270</v>
      </c>
      <c r="G17" s="52"/>
      <c r="H17" s="175"/>
      <c r="I17" s="51">
        <f t="shared" si="2"/>
        <v>46300</v>
      </c>
      <c r="J17" s="5" t="s">
        <v>27</v>
      </c>
      <c r="K17" s="176"/>
      <c r="L17" s="51">
        <f t="shared" si="3"/>
        <v>46331</v>
      </c>
      <c r="M17" s="5" t="s">
        <v>27</v>
      </c>
      <c r="N17" s="176"/>
      <c r="O17" s="51">
        <f t="shared" si="4"/>
        <v>46361</v>
      </c>
      <c r="P17" s="52"/>
      <c r="Q17" s="179"/>
      <c r="R17" s="51">
        <f t="shared" si="5"/>
        <v>46392</v>
      </c>
      <c r="S17" s="5" t="s">
        <v>28</v>
      </c>
      <c r="T17" s="176"/>
      <c r="U17" s="51">
        <f t="shared" si="6"/>
        <v>46423</v>
      </c>
      <c r="V17" s="5" t="s">
        <v>27</v>
      </c>
      <c r="W17" s="176"/>
      <c r="X17" s="51">
        <f t="shared" si="7"/>
        <v>46451</v>
      </c>
      <c r="Y17" s="5" t="s">
        <v>30</v>
      </c>
      <c r="Z17" s="176"/>
      <c r="AA17" s="51">
        <f t="shared" si="8"/>
        <v>46482</v>
      </c>
      <c r="AB17" s="5" t="s">
        <v>30</v>
      </c>
      <c r="AC17" s="176"/>
      <c r="AD17" s="51">
        <f t="shared" si="9"/>
        <v>46512</v>
      </c>
      <c r="AE17" s="5" t="s">
        <v>27</v>
      </c>
      <c r="AF17" s="176"/>
      <c r="AG17" s="51">
        <f t="shared" si="10"/>
        <v>46543</v>
      </c>
      <c r="AH17" s="52"/>
      <c r="AI17" s="176" t="s">
        <v>128</v>
      </c>
      <c r="AJ17" s="51">
        <f t="shared" si="11"/>
        <v>46573</v>
      </c>
      <c r="AK17" s="5" t="s">
        <v>28</v>
      </c>
      <c r="AL17" s="176"/>
      <c r="AM17" s="51">
        <f t="shared" si="12"/>
        <v>46604</v>
      </c>
      <c r="AN17" s="5" t="s">
        <v>30</v>
      </c>
      <c r="AO17" s="176"/>
      <c r="AP17" s="51">
        <f t="shared" si="13"/>
        <v>46635</v>
      </c>
      <c r="AQ17" s="52"/>
      <c r="AR17" s="173"/>
      <c r="AS17" s="51">
        <f t="shared" si="14"/>
        <v>46665</v>
      </c>
      <c r="AT17" s="5"/>
    </row>
    <row r="18" spans="2:46" ht="24.9" customHeight="1" x14ac:dyDescent="0.3">
      <c r="B18" s="172"/>
      <c r="C18" s="51">
        <f t="shared" si="0"/>
        <v>46240</v>
      </c>
      <c r="D18" s="5" t="s">
        <v>30</v>
      </c>
      <c r="E18" s="175"/>
      <c r="F18" s="51">
        <f t="shared" si="1"/>
        <v>46271</v>
      </c>
      <c r="G18" s="52"/>
      <c r="H18" s="175"/>
      <c r="I18" s="51">
        <f t="shared" si="2"/>
        <v>46301</v>
      </c>
      <c r="J18" s="5" t="s">
        <v>27</v>
      </c>
      <c r="K18" s="176"/>
      <c r="L18" s="51">
        <f t="shared" si="3"/>
        <v>46332</v>
      </c>
      <c r="M18" s="5" t="s">
        <v>27</v>
      </c>
      <c r="N18" s="176"/>
      <c r="O18" s="51">
        <f t="shared" si="4"/>
        <v>46362</v>
      </c>
      <c r="P18" s="52"/>
      <c r="Q18" s="179"/>
      <c r="R18" s="51">
        <f t="shared" si="5"/>
        <v>46393</v>
      </c>
      <c r="S18" s="5" t="s">
        <v>28</v>
      </c>
      <c r="T18" s="176"/>
      <c r="U18" s="51">
        <f t="shared" si="6"/>
        <v>46424</v>
      </c>
      <c r="V18" s="52"/>
      <c r="W18" s="176"/>
      <c r="X18" s="51">
        <f t="shared" si="7"/>
        <v>46452</v>
      </c>
      <c r="Y18" s="52"/>
      <c r="Z18" s="176"/>
      <c r="AA18" s="51">
        <f t="shared" si="8"/>
        <v>46483</v>
      </c>
      <c r="AB18" s="5" t="s">
        <v>30</v>
      </c>
      <c r="AC18" s="176"/>
      <c r="AD18" s="51">
        <f t="shared" si="9"/>
        <v>46513</v>
      </c>
      <c r="AE18" s="52"/>
      <c r="AF18" s="176"/>
      <c r="AG18" s="51">
        <f t="shared" si="10"/>
        <v>46544</v>
      </c>
      <c r="AH18" s="52"/>
      <c r="AI18" s="176" t="s">
        <v>128</v>
      </c>
      <c r="AJ18" s="51">
        <f t="shared" si="11"/>
        <v>46574</v>
      </c>
      <c r="AK18" s="5" t="s">
        <v>28</v>
      </c>
      <c r="AL18" s="176"/>
      <c r="AM18" s="51">
        <f t="shared" si="12"/>
        <v>46605</v>
      </c>
      <c r="AN18" s="5" t="s">
        <v>30</v>
      </c>
      <c r="AO18" s="176"/>
      <c r="AP18" s="51">
        <f t="shared" si="13"/>
        <v>46636</v>
      </c>
      <c r="AQ18" s="5"/>
      <c r="AR18" s="173"/>
      <c r="AS18" s="51">
        <f t="shared" si="14"/>
        <v>46666</v>
      </c>
      <c r="AT18" s="5"/>
    </row>
    <row r="19" spans="2:46" ht="24.9" customHeight="1" x14ac:dyDescent="0.3">
      <c r="B19" s="173"/>
      <c r="C19" s="51">
        <f t="shared" si="0"/>
        <v>46241</v>
      </c>
      <c r="D19" s="5" t="s">
        <v>30</v>
      </c>
      <c r="E19" s="176"/>
      <c r="F19" s="51">
        <f t="shared" si="1"/>
        <v>46272</v>
      </c>
      <c r="G19" s="5" t="s">
        <v>55</v>
      </c>
      <c r="H19" s="176"/>
      <c r="I19" s="51">
        <f t="shared" si="2"/>
        <v>46302</v>
      </c>
      <c r="J19" s="5" t="s">
        <v>27</v>
      </c>
      <c r="K19" s="176"/>
      <c r="L19" s="51">
        <f t="shared" si="3"/>
        <v>46333</v>
      </c>
      <c r="M19" s="52"/>
      <c r="N19" s="176"/>
      <c r="O19" s="51">
        <f t="shared" si="4"/>
        <v>46363</v>
      </c>
      <c r="P19" s="5" t="s">
        <v>27</v>
      </c>
      <c r="Q19" s="179"/>
      <c r="R19" s="51">
        <f t="shared" si="5"/>
        <v>46394</v>
      </c>
      <c r="S19" s="5" t="s">
        <v>28</v>
      </c>
      <c r="T19" s="176"/>
      <c r="U19" s="51">
        <f t="shared" si="6"/>
        <v>46425</v>
      </c>
      <c r="V19" s="52"/>
      <c r="W19" s="176"/>
      <c r="X19" s="51">
        <f t="shared" si="7"/>
        <v>46453</v>
      </c>
      <c r="Y19" s="52"/>
      <c r="Z19" s="176"/>
      <c r="AA19" s="51">
        <f t="shared" si="8"/>
        <v>46484</v>
      </c>
      <c r="AB19" s="5" t="s">
        <v>30</v>
      </c>
      <c r="AC19" s="176"/>
      <c r="AD19" s="51">
        <f t="shared" si="9"/>
        <v>46514</v>
      </c>
      <c r="AE19" s="5" t="s">
        <v>27</v>
      </c>
      <c r="AF19" s="176"/>
      <c r="AG19" s="51">
        <f t="shared" si="10"/>
        <v>46545</v>
      </c>
      <c r="AH19" s="5" t="s">
        <v>30</v>
      </c>
      <c r="AI19" s="176" t="s">
        <v>128</v>
      </c>
      <c r="AJ19" s="51">
        <f t="shared" si="11"/>
        <v>46575</v>
      </c>
      <c r="AK19" s="5" t="s">
        <v>30</v>
      </c>
      <c r="AL19" s="176"/>
      <c r="AM19" s="51">
        <f t="shared" si="12"/>
        <v>46606</v>
      </c>
      <c r="AN19" s="52"/>
      <c r="AO19" s="176"/>
      <c r="AP19" s="51">
        <f t="shared" si="13"/>
        <v>46637</v>
      </c>
      <c r="AQ19" s="5"/>
      <c r="AR19" s="173"/>
      <c r="AS19" s="51">
        <f t="shared" si="14"/>
        <v>46667</v>
      </c>
      <c r="AT19" s="5"/>
    </row>
    <row r="20" spans="2:46" ht="24.9" customHeight="1" x14ac:dyDescent="0.3">
      <c r="B20" s="173"/>
      <c r="C20" s="51">
        <f t="shared" si="0"/>
        <v>46242</v>
      </c>
      <c r="D20" s="52"/>
      <c r="E20" s="176"/>
      <c r="F20" s="51">
        <f t="shared" si="1"/>
        <v>46273</v>
      </c>
      <c r="G20" s="5" t="s">
        <v>27</v>
      </c>
      <c r="H20" s="176"/>
      <c r="I20" s="51">
        <f t="shared" si="2"/>
        <v>46303</v>
      </c>
      <c r="J20" s="5" t="s">
        <v>27</v>
      </c>
      <c r="K20" s="176"/>
      <c r="L20" s="51">
        <f t="shared" si="3"/>
        <v>46334</v>
      </c>
      <c r="M20" s="52"/>
      <c r="N20" s="176"/>
      <c r="O20" s="51">
        <f t="shared" si="4"/>
        <v>46364</v>
      </c>
      <c r="P20" s="5" t="s">
        <v>27</v>
      </c>
      <c r="Q20" s="179"/>
      <c r="R20" s="51">
        <f t="shared" si="5"/>
        <v>46395</v>
      </c>
      <c r="S20" s="5" t="s">
        <v>28</v>
      </c>
      <c r="T20" s="176"/>
      <c r="U20" s="51">
        <f t="shared" si="6"/>
        <v>46426</v>
      </c>
      <c r="V20" s="5" t="s">
        <v>27</v>
      </c>
      <c r="W20" s="176"/>
      <c r="X20" s="51">
        <f t="shared" si="7"/>
        <v>46454</v>
      </c>
      <c r="Y20" s="5" t="s">
        <v>30</v>
      </c>
      <c r="Z20" s="176"/>
      <c r="AA20" s="51">
        <f t="shared" si="8"/>
        <v>46485</v>
      </c>
      <c r="AB20" s="5" t="s">
        <v>30</v>
      </c>
      <c r="AC20" s="176"/>
      <c r="AD20" s="51">
        <f t="shared" si="9"/>
        <v>46515</v>
      </c>
      <c r="AE20" s="52"/>
      <c r="AF20" s="176"/>
      <c r="AG20" s="51">
        <f t="shared" si="10"/>
        <v>46546</v>
      </c>
      <c r="AH20" s="5" t="s">
        <v>30</v>
      </c>
      <c r="AI20" s="176" t="s">
        <v>128</v>
      </c>
      <c r="AJ20" s="51">
        <f t="shared" si="11"/>
        <v>46576</v>
      </c>
      <c r="AK20" s="5" t="s">
        <v>30</v>
      </c>
      <c r="AL20" s="176"/>
      <c r="AM20" s="51">
        <f t="shared" si="12"/>
        <v>46607</v>
      </c>
      <c r="AN20" s="52"/>
      <c r="AO20" s="176"/>
      <c r="AP20" s="51">
        <f t="shared" si="13"/>
        <v>46638</v>
      </c>
      <c r="AQ20" s="5"/>
      <c r="AR20" s="173"/>
      <c r="AS20" s="51">
        <f t="shared" si="14"/>
        <v>46668</v>
      </c>
      <c r="AT20" s="5"/>
    </row>
    <row r="21" spans="2:46" ht="24.9" customHeight="1" x14ac:dyDescent="0.3">
      <c r="B21" s="173"/>
      <c r="C21" s="51">
        <f t="shared" si="0"/>
        <v>46243</v>
      </c>
      <c r="D21" s="52"/>
      <c r="E21" s="176"/>
      <c r="F21" s="51">
        <f t="shared" si="1"/>
        <v>46274</v>
      </c>
      <c r="G21" s="5" t="s">
        <v>27</v>
      </c>
      <c r="H21" s="176"/>
      <c r="I21" s="51">
        <f t="shared" si="2"/>
        <v>46304</v>
      </c>
      <c r="J21" s="5" t="s">
        <v>27</v>
      </c>
      <c r="K21" s="176"/>
      <c r="L21" s="51">
        <f t="shared" si="3"/>
        <v>46335</v>
      </c>
      <c r="M21" s="5" t="s">
        <v>27</v>
      </c>
      <c r="N21" s="176"/>
      <c r="O21" s="51">
        <f t="shared" si="4"/>
        <v>46365</v>
      </c>
      <c r="P21" s="5" t="s">
        <v>27</v>
      </c>
      <c r="Q21" s="179"/>
      <c r="R21" s="51">
        <f t="shared" si="5"/>
        <v>46396</v>
      </c>
      <c r="S21" s="52"/>
      <c r="T21" s="176"/>
      <c r="U21" s="51">
        <f t="shared" si="6"/>
        <v>46427</v>
      </c>
      <c r="V21" s="5" t="s">
        <v>27</v>
      </c>
      <c r="W21" s="176"/>
      <c r="X21" s="51">
        <f t="shared" si="7"/>
        <v>46455</v>
      </c>
      <c r="Y21" s="5" t="s">
        <v>30</v>
      </c>
      <c r="Z21" s="176"/>
      <c r="AA21" s="51">
        <f t="shared" si="8"/>
        <v>46486</v>
      </c>
      <c r="AB21" s="5" t="s">
        <v>30</v>
      </c>
      <c r="AC21" s="176"/>
      <c r="AD21" s="51">
        <f t="shared" si="9"/>
        <v>46516</v>
      </c>
      <c r="AE21" s="52"/>
      <c r="AF21" s="176"/>
      <c r="AG21" s="51">
        <f t="shared" si="10"/>
        <v>46547</v>
      </c>
      <c r="AH21" s="5" t="s">
        <v>30</v>
      </c>
      <c r="AI21" s="176" t="s">
        <v>128</v>
      </c>
      <c r="AJ21" s="51">
        <f t="shared" si="11"/>
        <v>46577</v>
      </c>
      <c r="AK21" s="5" t="s">
        <v>30</v>
      </c>
      <c r="AL21" s="176"/>
      <c r="AM21" s="51">
        <f t="shared" si="12"/>
        <v>46608</v>
      </c>
      <c r="AN21" s="5" t="s">
        <v>30</v>
      </c>
      <c r="AO21" s="176"/>
      <c r="AP21" s="51">
        <f t="shared" si="13"/>
        <v>46639</v>
      </c>
      <c r="AQ21" s="5"/>
      <c r="AR21" s="173"/>
      <c r="AS21" s="51">
        <f t="shared" si="14"/>
        <v>46669</v>
      </c>
      <c r="AT21" s="52"/>
    </row>
    <row r="22" spans="2:46" ht="24.9" customHeight="1" x14ac:dyDescent="0.3">
      <c r="B22" s="173"/>
      <c r="C22" s="51">
        <f t="shared" si="0"/>
        <v>46244</v>
      </c>
      <c r="D22" s="5" t="s">
        <v>30</v>
      </c>
      <c r="E22" s="176"/>
      <c r="F22" s="51">
        <f t="shared" si="1"/>
        <v>46275</v>
      </c>
      <c r="G22" s="5" t="s">
        <v>27</v>
      </c>
      <c r="H22" s="176"/>
      <c r="I22" s="51">
        <f t="shared" si="2"/>
        <v>46305</v>
      </c>
      <c r="J22" s="52"/>
      <c r="K22" s="176"/>
      <c r="L22" s="51">
        <f t="shared" si="3"/>
        <v>46336</v>
      </c>
      <c r="M22" s="5" t="s">
        <v>27</v>
      </c>
      <c r="N22" s="176"/>
      <c r="O22" s="51">
        <f t="shared" si="4"/>
        <v>46366</v>
      </c>
      <c r="P22" s="5" t="s">
        <v>27</v>
      </c>
      <c r="Q22" s="179"/>
      <c r="R22" s="51">
        <f t="shared" si="5"/>
        <v>46397</v>
      </c>
      <c r="S22" s="52"/>
      <c r="T22" s="176"/>
      <c r="U22" s="51">
        <f t="shared" si="6"/>
        <v>46428</v>
      </c>
      <c r="V22" s="5" t="s">
        <v>27</v>
      </c>
      <c r="W22" s="176"/>
      <c r="X22" s="51">
        <f t="shared" si="7"/>
        <v>46456</v>
      </c>
      <c r="Y22" s="5" t="s">
        <v>30</v>
      </c>
      <c r="Z22" s="176"/>
      <c r="AA22" s="51">
        <f t="shared" si="8"/>
        <v>46487</v>
      </c>
      <c r="AB22" s="52"/>
      <c r="AC22" s="176"/>
      <c r="AD22" s="51">
        <f t="shared" si="9"/>
        <v>46517</v>
      </c>
      <c r="AE22" s="5" t="s">
        <v>30</v>
      </c>
      <c r="AF22" s="176"/>
      <c r="AG22" s="51">
        <f t="shared" si="10"/>
        <v>46548</v>
      </c>
      <c r="AH22" s="5" t="s">
        <v>30</v>
      </c>
      <c r="AI22" s="176" t="s">
        <v>128</v>
      </c>
      <c r="AJ22" s="51">
        <f t="shared" si="11"/>
        <v>46578</v>
      </c>
      <c r="AK22" s="52"/>
      <c r="AL22" s="176"/>
      <c r="AM22" s="51">
        <f t="shared" si="12"/>
        <v>46609</v>
      </c>
      <c r="AN22" s="5" t="s">
        <v>30</v>
      </c>
      <c r="AO22" s="176"/>
      <c r="AP22" s="51">
        <f t="shared" si="13"/>
        <v>46640</v>
      </c>
      <c r="AQ22" s="5"/>
      <c r="AR22" s="173"/>
      <c r="AS22" s="51">
        <f t="shared" si="14"/>
        <v>46670</v>
      </c>
      <c r="AT22" s="52"/>
    </row>
    <row r="23" spans="2:46" ht="24.9" customHeight="1" x14ac:dyDescent="0.3">
      <c r="B23" s="173"/>
      <c r="C23" s="51">
        <f t="shared" si="0"/>
        <v>46245</v>
      </c>
      <c r="D23" s="5" t="s">
        <v>30</v>
      </c>
      <c r="E23" s="176"/>
      <c r="F23" s="51">
        <f t="shared" si="1"/>
        <v>46276</v>
      </c>
      <c r="G23" s="5" t="s">
        <v>27</v>
      </c>
      <c r="H23" s="176"/>
      <c r="I23" s="51">
        <f t="shared" si="2"/>
        <v>46306</v>
      </c>
      <c r="J23" s="52"/>
      <c r="K23" s="176"/>
      <c r="L23" s="51">
        <f t="shared" si="3"/>
        <v>46337</v>
      </c>
      <c r="M23" s="52"/>
      <c r="N23" s="176"/>
      <c r="O23" s="51">
        <f t="shared" si="4"/>
        <v>46367</v>
      </c>
      <c r="P23" s="5" t="s">
        <v>27</v>
      </c>
      <c r="Q23" s="179"/>
      <c r="R23" s="51">
        <f t="shared" si="5"/>
        <v>46398</v>
      </c>
      <c r="S23" s="5" t="s">
        <v>27</v>
      </c>
      <c r="T23" s="176"/>
      <c r="U23" s="51">
        <f t="shared" si="6"/>
        <v>46429</v>
      </c>
      <c r="V23" s="5" t="s">
        <v>27</v>
      </c>
      <c r="W23" s="176"/>
      <c r="X23" s="51">
        <f t="shared" si="7"/>
        <v>46457</v>
      </c>
      <c r="Y23" s="5" t="s">
        <v>30</v>
      </c>
      <c r="Z23" s="176"/>
      <c r="AA23" s="51">
        <f t="shared" si="8"/>
        <v>46488</v>
      </c>
      <c r="AB23" s="52"/>
      <c r="AC23" s="176"/>
      <c r="AD23" s="51">
        <f t="shared" si="9"/>
        <v>46518</v>
      </c>
      <c r="AE23" s="5" t="s">
        <v>30</v>
      </c>
      <c r="AF23" s="176"/>
      <c r="AG23" s="51">
        <f t="shared" si="10"/>
        <v>46549</v>
      </c>
      <c r="AH23" s="5" t="s">
        <v>30</v>
      </c>
      <c r="AI23" s="176" t="s">
        <v>128</v>
      </c>
      <c r="AJ23" s="51">
        <f t="shared" si="11"/>
        <v>46579</v>
      </c>
      <c r="AK23" s="52"/>
      <c r="AL23" s="176"/>
      <c r="AM23" s="51">
        <f t="shared" si="12"/>
        <v>46610</v>
      </c>
      <c r="AN23" s="5" t="s">
        <v>30</v>
      </c>
      <c r="AO23" s="176"/>
      <c r="AP23" s="51">
        <f t="shared" si="13"/>
        <v>46641</v>
      </c>
      <c r="AQ23" s="52"/>
      <c r="AR23" s="173"/>
      <c r="AS23" s="51">
        <f t="shared" si="14"/>
        <v>46671</v>
      </c>
      <c r="AT23" s="5"/>
    </row>
    <row r="24" spans="2:46" ht="24.9" customHeight="1" x14ac:dyDescent="0.3">
      <c r="B24" s="173"/>
      <c r="C24" s="51">
        <f t="shared" si="0"/>
        <v>46246</v>
      </c>
      <c r="D24" s="5" t="s">
        <v>30</v>
      </c>
      <c r="E24" s="176"/>
      <c r="F24" s="55">
        <f t="shared" si="1"/>
        <v>46277</v>
      </c>
      <c r="G24" s="52"/>
      <c r="H24" s="176"/>
      <c r="I24" s="55">
        <f t="shared" si="2"/>
        <v>46307</v>
      </c>
      <c r="J24" s="5" t="s">
        <v>27</v>
      </c>
      <c r="K24" s="176"/>
      <c r="L24" s="51">
        <f t="shared" si="3"/>
        <v>46338</v>
      </c>
      <c r="M24" s="5" t="s">
        <v>27</v>
      </c>
      <c r="N24" s="176"/>
      <c r="O24" s="51">
        <f t="shared" si="4"/>
        <v>46368</v>
      </c>
      <c r="P24" s="52"/>
      <c r="Q24" s="179"/>
      <c r="R24" s="51">
        <f t="shared" si="5"/>
        <v>46399</v>
      </c>
      <c r="S24" s="5" t="s">
        <v>27</v>
      </c>
      <c r="T24" s="176"/>
      <c r="U24" s="51">
        <f t="shared" si="6"/>
        <v>46430</v>
      </c>
      <c r="V24" s="5" t="s">
        <v>27</v>
      </c>
      <c r="W24" s="176"/>
      <c r="X24" s="51">
        <f t="shared" si="7"/>
        <v>46458</v>
      </c>
      <c r="Y24" s="5" t="s">
        <v>30</v>
      </c>
      <c r="Z24" s="176"/>
      <c r="AA24" s="51">
        <f t="shared" si="8"/>
        <v>46489</v>
      </c>
      <c r="AB24" s="5" t="s">
        <v>30</v>
      </c>
      <c r="AC24" s="176"/>
      <c r="AD24" s="51">
        <f t="shared" si="9"/>
        <v>46519</v>
      </c>
      <c r="AE24" s="5" t="s">
        <v>30</v>
      </c>
      <c r="AF24" s="176"/>
      <c r="AG24" s="56">
        <f t="shared" si="10"/>
        <v>46550</v>
      </c>
      <c r="AH24" s="52"/>
      <c r="AI24" s="176" t="s">
        <v>128</v>
      </c>
      <c r="AJ24" s="51">
        <f t="shared" si="11"/>
        <v>46580</v>
      </c>
      <c r="AK24" s="5" t="s">
        <v>30</v>
      </c>
      <c r="AL24" s="176"/>
      <c r="AM24" s="51">
        <f t="shared" si="12"/>
        <v>46611</v>
      </c>
      <c r="AN24" s="5" t="s">
        <v>30</v>
      </c>
      <c r="AO24" s="176"/>
      <c r="AP24" s="51">
        <f t="shared" si="13"/>
        <v>46642</v>
      </c>
      <c r="AQ24" s="52"/>
      <c r="AR24" s="173"/>
      <c r="AS24" s="51">
        <f t="shared" si="14"/>
        <v>46672</v>
      </c>
      <c r="AT24" s="5"/>
    </row>
    <row r="25" spans="2:46" ht="24.9" customHeight="1" x14ac:dyDescent="0.3">
      <c r="B25" s="173"/>
      <c r="C25" s="51">
        <f t="shared" si="0"/>
        <v>46247</v>
      </c>
      <c r="D25" s="5" t="s">
        <v>30</v>
      </c>
      <c r="E25" s="176"/>
      <c r="F25" s="55">
        <f t="shared" si="1"/>
        <v>46278</v>
      </c>
      <c r="G25" s="57"/>
      <c r="H25" s="176"/>
      <c r="I25" s="55">
        <f t="shared" si="2"/>
        <v>46308</v>
      </c>
      <c r="J25" s="15" t="s">
        <v>27</v>
      </c>
      <c r="K25" s="176"/>
      <c r="L25" s="51">
        <f t="shared" si="3"/>
        <v>46339</v>
      </c>
      <c r="M25" s="5" t="s">
        <v>27</v>
      </c>
      <c r="N25" s="176"/>
      <c r="O25" s="51">
        <f t="shared" si="4"/>
        <v>46369</v>
      </c>
      <c r="P25" s="52"/>
      <c r="Q25" s="179"/>
      <c r="R25" s="51">
        <f t="shared" si="5"/>
        <v>46400</v>
      </c>
      <c r="S25" s="5" t="s">
        <v>27</v>
      </c>
      <c r="T25" s="176"/>
      <c r="U25" s="51">
        <f t="shared" si="6"/>
        <v>46431</v>
      </c>
      <c r="V25" s="52"/>
      <c r="W25" s="176"/>
      <c r="X25" s="51">
        <f t="shared" si="7"/>
        <v>46459</v>
      </c>
      <c r="Y25" s="52"/>
      <c r="Z25" s="176"/>
      <c r="AA25" s="51">
        <f t="shared" si="8"/>
        <v>46490</v>
      </c>
      <c r="AB25" s="5" t="s">
        <v>30</v>
      </c>
      <c r="AC25" s="176"/>
      <c r="AD25" s="51">
        <f t="shared" si="9"/>
        <v>46520</v>
      </c>
      <c r="AE25" s="5" t="s">
        <v>30</v>
      </c>
      <c r="AF25" s="176"/>
      <c r="AG25" s="55">
        <f t="shared" si="10"/>
        <v>46551</v>
      </c>
      <c r="AH25" s="52"/>
      <c r="AI25" s="176" t="s">
        <v>128</v>
      </c>
      <c r="AJ25" s="51">
        <f t="shared" si="11"/>
        <v>46581</v>
      </c>
      <c r="AK25" s="5" t="s">
        <v>30</v>
      </c>
      <c r="AL25" s="176"/>
      <c r="AM25" s="51">
        <f t="shared" si="12"/>
        <v>46612</v>
      </c>
      <c r="AN25" s="5" t="s">
        <v>30</v>
      </c>
      <c r="AO25" s="176"/>
      <c r="AP25" s="51">
        <f t="shared" si="13"/>
        <v>46643</v>
      </c>
      <c r="AQ25" s="5"/>
      <c r="AR25" s="173"/>
      <c r="AS25" s="51">
        <f t="shared" si="14"/>
        <v>46673</v>
      </c>
      <c r="AT25" s="5"/>
    </row>
    <row r="26" spans="2:46" ht="24.9" customHeight="1" x14ac:dyDescent="0.3">
      <c r="B26" s="173"/>
      <c r="C26" s="51">
        <f t="shared" si="0"/>
        <v>46248</v>
      </c>
      <c r="D26" s="5" t="s">
        <v>30</v>
      </c>
      <c r="E26" s="176"/>
      <c r="F26" s="55">
        <f t="shared" si="1"/>
        <v>46279</v>
      </c>
      <c r="G26" s="5" t="s">
        <v>27</v>
      </c>
      <c r="H26" s="176"/>
      <c r="I26" s="55">
        <f t="shared" si="2"/>
        <v>46309</v>
      </c>
      <c r="J26" s="5" t="s">
        <v>27</v>
      </c>
      <c r="K26" s="176"/>
      <c r="L26" s="51">
        <f t="shared" si="3"/>
        <v>46340</v>
      </c>
      <c r="M26" s="52"/>
      <c r="N26" s="176"/>
      <c r="O26" s="51">
        <f t="shared" si="4"/>
        <v>46370</v>
      </c>
      <c r="P26" s="5" t="s">
        <v>28</v>
      </c>
      <c r="Q26" s="179"/>
      <c r="R26" s="51">
        <f t="shared" si="5"/>
        <v>46401</v>
      </c>
      <c r="S26" s="5" t="s">
        <v>27</v>
      </c>
      <c r="T26" s="176"/>
      <c r="U26" s="51">
        <f t="shared" si="6"/>
        <v>46432</v>
      </c>
      <c r="V26" s="52"/>
      <c r="W26" s="176"/>
      <c r="X26" s="51">
        <f t="shared" si="7"/>
        <v>46460</v>
      </c>
      <c r="Y26" s="52"/>
      <c r="Z26" s="176"/>
      <c r="AA26" s="51">
        <f t="shared" si="8"/>
        <v>46491</v>
      </c>
      <c r="AB26" s="5" t="s">
        <v>30</v>
      </c>
      <c r="AC26" s="176"/>
      <c r="AD26" s="51">
        <f t="shared" si="9"/>
        <v>46521</v>
      </c>
      <c r="AE26" s="5" t="s">
        <v>30</v>
      </c>
      <c r="AF26" s="176"/>
      <c r="AG26" s="51">
        <f t="shared" si="10"/>
        <v>46552</v>
      </c>
      <c r="AH26" s="5" t="s">
        <v>30</v>
      </c>
      <c r="AI26" s="176" t="s">
        <v>128</v>
      </c>
      <c r="AJ26" s="51">
        <f t="shared" si="11"/>
        <v>46582</v>
      </c>
      <c r="AK26" s="52"/>
      <c r="AL26" s="176"/>
      <c r="AM26" s="51">
        <f t="shared" si="12"/>
        <v>46613</v>
      </c>
      <c r="AN26" s="52"/>
      <c r="AO26" s="176"/>
      <c r="AP26" s="51">
        <f t="shared" si="13"/>
        <v>46644</v>
      </c>
      <c r="AQ26" s="5"/>
      <c r="AR26" s="173"/>
      <c r="AS26" s="51">
        <f t="shared" si="14"/>
        <v>46674</v>
      </c>
      <c r="AT26" s="5"/>
    </row>
    <row r="27" spans="2:46" ht="24.9" customHeight="1" x14ac:dyDescent="0.3">
      <c r="B27" s="173"/>
      <c r="C27" s="51">
        <f t="shared" si="0"/>
        <v>46249</v>
      </c>
      <c r="D27" s="52"/>
      <c r="E27" s="176"/>
      <c r="F27" s="51">
        <f t="shared" si="1"/>
        <v>46280</v>
      </c>
      <c r="G27" s="5" t="s">
        <v>27</v>
      </c>
      <c r="H27" s="176"/>
      <c r="I27" s="51">
        <f t="shared" si="2"/>
        <v>46310</v>
      </c>
      <c r="J27" s="5" t="s">
        <v>27</v>
      </c>
      <c r="K27" s="176"/>
      <c r="L27" s="51">
        <f t="shared" si="3"/>
        <v>46341</v>
      </c>
      <c r="M27" s="52"/>
      <c r="N27" s="176"/>
      <c r="O27" s="51">
        <f t="shared" si="4"/>
        <v>46371</v>
      </c>
      <c r="P27" s="5" t="s">
        <v>28</v>
      </c>
      <c r="Q27" s="179"/>
      <c r="R27" s="51">
        <f t="shared" si="5"/>
        <v>46402</v>
      </c>
      <c r="S27" s="5" t="s">
        <v>27</v>
      </c>
      <c r="T27" s="176"/>
      <c r="U27" s="51">
        <f t="shared" si="6"/>
        <v>46433</v>
      </c>
      <c r="V27" s="5" t="s">
        <v>30</v>
      </c>
      <c r="W27" s="176"/>
      <c r="X27" s="51">
        <f t="shared" si="7"/>
        <v>46461</v>
      </c>
      <c r="Y27" s="5" t="s">
        <v>30</v>
      </c>
      <c r="Z27" s="176"/>
      <c r="AA27" s="51">
        <f t="shared" si="8"/>
        <v>46492</v>
      </c>
      <c r="AB27" s="5" t="s">
        <v>30</v>
      </c>
      <c r="AC27" s="176"/>
      <c r="AD27" s="51">
        <f t="shared" si="9"/>
        <v>46522</v>
      </c>
      <c r="AE27" s="52"/>
      <c r="AF27" s="176"/>
      <c r="AG27" s="51">
        <f t="shared" si="10"/>
        <v>46553</v>
      </c>
      <c r="AH27" s="5" t="s">
        <v>30</v>
      </c>
      <c r="AI27" s="176" t="s">
        <v>128</v>
      </c>
      <c r="AJ27" s="51">
        <f t="shared" si="11"/>
        <v>46583</v>
      </c>
      <c r="AK27" s="5" t="s">
        <v>30</v>
      </c>
      <c r="AL27" s="176"/>
      <c r="AM27" s="51">
        <f t="shared" si="12"/>
        <v>46614</v>
      </c>
      <c r="AN27" s="52"/>
      <c r="AO27" s="176"/>
      <c r="AP27" s="51">
        <f t="shared" si="13"/>
        <v>46645</v>
      </c>
      <c r="AQ27" s="5"/>
      <c r="AR27" s="173"/>
      <c r="AS27" s="51">
        <f t="shared" si="14"/>
        <v>46675</v>
      </c>
      <c r="AT27" s="5"/>
    </row>
    <row r="28" spans="2:46" ht="24.9" customHeight="1" x14ac:dyDescent="0.3">
      <c r="B28" s="173"/>
      <c r="C28" s="51">
        <f t="shared" si="0"/>
        <v>46250</v>
      </c>
      <c r="D28" s="52"/>
      <c r="E28" s="176"/>
      <c r="F28" s="51">
        <f t="shared" si="1"/>
        <v>46281</v>
      </c>
      <c r="G28" s="5" t="s">
        <v>27</v>
      </c>
      <c r="H28" s="176"/>
      <c r="I28" s="51">
        <f t="shared" si="2"/>
        <v>46311</v>
      </c>
      <c r="J28" s="5" t="s">
        <v>27</v>
      </c>
      <c r="K28" s="176"/>
      <c r="L28" s="51">
        <f t="shared" si="3"/>
        <v>46342</v>
      </c>
      <c r="M28" s="5" t="s">
        <v>27</v>
      </c>
      <c r="N28" s="176"/>
      <c r="O28" s="51">
        <f t="shared" si="4"/>
        <v>46372</v>
      </c>
      <c r="P28" s="5" t="s">
        <v>28</v>
      </c>
      <c r="Q28" s="179"/>
      <c r="R28" s="51">
        <f t="shared" si="5"/>
        <v>46403</v>
      </c>
      <c r="S28" s="52"/>
      <c r="T28" s="176"/>
      <c r="U28" s="51">
        <f t="shared" si="6"/>
        <v>46434</v>
      </c>
      <c r="V28" s="5" t="s">
        <v>30</v>
      </c>
      <c r="W28" s="176"/>
      <c r="X28" s="51">
        <f t="shared" si="7"/>
        <v>46462</v>
      </c>
      <c r="Y28" s="5" t="s">
        <v>30</v>
      </c>
      <c r="Z28" s="176"/>
      <c r="AA28" s="51">
        <f t="shared" si="8"/>
        <v>46493</v>
      </c>
      <c r="AB28" s="5" t="s">
        <v>30</v>
      </c>
      <c r="AC28" s="176"/>
      <c r="AD28" s="51">
        <f t="shared" si="9"/>
        <v>46523</v>
      </c>
      <c r="AE28" s="52"/>
      <c r="AF28" s="176"/>
      <c r="AG28" s="51">
        <f t="shared" si="10"/>
        <v>46554</v>
      </c>
      <c r="AH28" s="5" t="s">
        <v>30</v>
      </c>
      <c r="AI28" s="176" t="s">
        <v>128</v>
      </c>
      <c r="AJ28" s="51">
        <f t="shared" si="11"/>
        <v>46584</v>
      </c>
      <c r="AK28" s="5" t="s">
        <v>30</v>
      </c>
      <c r="AL28" s="176"/>
      <c r="AM28" s="51">
        <f t="shared" si="12"/>
        <v>46615</v>
      </c>
      <c r="AN28" s="5" t="s">
        <v>30</v>
      </c>
      <c r="AO28" s="176"/>
      <c r="AP28" s="51">
        <f t="shared" si="13"/>
        <v>46646</v>
      </c>
      <c r="AQ28" s="5"/>
      <c r="AR28" s="173"/>
      <c r="AS28" s="51">
        <f t="shared" si="14"/>
        <v>46676</v>
      </c>
      <c r="AT28" s="52"/>
    </row>
    <row r="29" spans="2:46" ht="24.9" customHeight="1" x14ac:dyDescent="0.3">
      <c r="B29" s="173"/>
      <c r="C29" s="51">
        <f t="shared" si="0"/>
        <v>46251</v>
      </c>
      <c r="D29" s="5" t="s">
        <v>30</v>
      </c>
      <c r="E29" s="176"/>
      <c r="F29" s="51">
        <f t="shared" si="1"/>
        <v>46282</v>
      </c>
      <c r="G29" s="5" t="s">
        <v>27</v>
      </c>
      <c r="H29" s="176"/>
      <c r="I29" s="51">
        <f t="shared" si="2"/>
        <v>46312</v>
      </c>
      <c r="J29" s="52"/>
      <c r="K29" s="176"/>
      <c r="L29" s="51">
        <f t="shared" si="3"/>
        <v>46343</v>
      </c>
      <c r="M29" s="5" t="s">
        <v>27</v>
      </c>
      <c r="N29" s="176"/>
      <c r="O29" s="51">
        <f t="shared" si="4"/>
        <v>46373</v>
      </c>
      <c r="P29" s="5" t="s">
        <v>28</v>
      </c>
      <c r="Q29" s="179"/>
      <c r="R29" s="51">
        <f t="shared" si="5"/>
        <v>46404</v>
      </c>
      <c r="S29" s="52"/>
      <c r="T29" s="176"/>
      <c r="U29" s="51">
        <f t="shared" si="6"/>
        <v>46435</v>
      </c>
      <c r="V29" s="5" t="s">
        <v>30</v>
      </c>
      <c r="W29" s="176"/>
      <c r="X29" s="51">
        <f t="shared" si="7"/>
        <v>46463</v>
      </c>
      <c r="Y29" s="5" t="s">
        <v>30</v>
      </c>
      <c r="Z29" s="176"/>
      <c r="AA29" s="51">
        <f t="shared" si="8"/>
        <v>46494</v>
      </c>
      <c r="AB29" s="52"/>
      <c r="AC29" s="176"/>
      <c r="AD29" s="51">
        <f t="shared" si="9"/>
        <v>46524</v>
      </c>
      <c r="AE29" s="52"/>
      <c r="AF29" s="176"/>
      <c r="AG29" s="51">
        <f t="shared" si="10"/>
        <v>46555</v>
      </c>
      <c r="AH29" s="5" t="s">
        <v>30</v>
      </c>
      <c r="AI29" s="176" t="s">
        <v>128</v>
      </c>
      <c r="AJ29" s="51">
        <f t="shared" si="11"/>
        <v>46585</v>
      </c>
      <c r="AK29" s="52"/>
      <c r="AL29" s="176"/>
      <c r="AM29" s="51">
        <f t="shared" si="12"/>
        <v>46616</v>
      </c>
      <c r="AN29" s="5" t="s">
        <v>30</v>
      </c>
      <c r="AO29" s="176"/>
      <c r="AP29" s="51">
        <f t="shared" si="13"/>
        <v>46647</v>
      </c>
      <c r="AQ29" s="5"/>
      <c r="AR29" s="173"/>
      <c r="AS29" s="51">
        <f t="shared" si="14"/>
        <v>46677</v>
      </c>
      <c r="AT29" s="52"/>
    </row>
    <row r="30" spans="2:46" ht="24.9" customHeight="1" x14ac:dyDescent="0.3">
      <c r="B30" s="173"/>
      <c r="C30" s="51">
        <f t="shared" si="0"/>
        <v>46252</v>
      </c>
      <c r="D30" s="5" t="s">
        <v>30</v>
      </c>
      <c r="E30" s="176"/>
      <c r="F30" s="55">
        <f t="shared" si="1"/>
        <v>46283</v>
      </c>
      <c r="G30" s="5" t="s">
        <v>27</v>
      </c>
      <c r="H30" s="176"/>
      <c r="I30" s="55">
        <f t="shared" si="2"/>
        <v>46313</v>
      </c>
      <c r="J30" s="52"/>
      <c r="K30" s="176"/>
      <c r="L30" s="51">
        <f t="shared" si="3"/>
        <v>46344</v>
      </c>
      <c r="M30" s="5" t="s">
        <v>27</v>
      </c>
      <c r="N30" s="176"/>
      <c r="O30" s="51">
        <f t="shared" si="4"/>
        <v>46374</v>
      </c>
      <c r="P30" s="5" t="s">
        <v>28</v>
      </c>
      <c r="Q30" s="179"/>
      <c r="R30" s="51">
        <f t="shared" si="5"/>
        <v>46405</v>
      </c>
      <c r="S30" s="5" t="s">
        <v>30</v>
      </c>
      <c r="T30" s="176"/>
      <c r="U30" s="51">
        <f t="shared" si="6"/>
        <v>46436</v>
      </c>
      <c r="V30" s="5" t="s">
        <v>30</v>
      </c>
      <c r="W30" s="176"/>
      <c r="X30" s="51">
        <f t="shared" si="7"/>
        <v>46464</v>
      </c>
      <c r="Y30" s="5" t="s">
        <v>30</v>
      </c>
      <c r="Z30" s="176"/>
      <c r="AA30" s="51">
        <f t="shared" si="8"/>
        <v>46495</v>
      </c>
      <c r="AB30" s="52"/>
      <c r="AC30" s="176"/>
      <c r="AD30" s="51">
        <f t="shared" si="9"/>
        <v>46525</v>
      </c>
      <c r="AE30" s="5" t="s">
        <v>27</v>
      </c>
      <c r="AF30" s="176"/>
      <c r="AG30" s="51">
        <f t="shared" si="10"/>
        <v>46556</v>
      </c>
      <c r="AH30" s="5" t="s">
        <v>30</v>
      </c>
      <c r="AI30" s="176" t="s">
        <v>128</v>
      </c>
      <c r="AJ30" s="51">
        <f t="shared" si="11"/>
        <v>46586</v>
      </c>
      <c r="AK30" s="52"/>
      <c r="AL30" s="176"/>
      <c r="AM30" s="51">
        <f t="shared" si="12"/>
        <v>46617</v>
      </c>
      <c r="AN30" s="5" t="s">
        <v>30</v>
      </c>
      <c r="AO30" s="176"/>
      <c r="AP30" s="51">
        <f t="shared" si="13"/>
        <v>46648</v>
      </c>
      <c r="AQ30" s="52"/>
      <c r="AR30" s="173"/>
      <c r="AS30" s="51">
        <f t="shared" si="14"/>
        <v>46678</v>
      </c>
      <c r="AT30" s="5"/>
    </row>
    <row r="31" spans="2:46" ht="24.9" customHeight="1" x14ac:dyDescent="0.3">
      <c r="B31" s="173"/>
      <c r="C31" s="51">
        <f t="shared" si="0"/>
        <v>46253</v>
      </c>
      <c r="D31" s="5" t="s">
        <v>30</v>
      </c>
      <c r="E31" s="176"/>
      <c r="F31" s="51">
        <f t="shared" si="1"/>
        <v>46284</v>
      </c>
      <c r="G31" s="52"/>
      <c r="H31" s="176"/>
      <c r="I31" s="51">
        <f t="shared" si="2"/>
        <v>46314</v>
      </c>
      <c r="J31" s="5" t="s">
        <v>30</v>
      </c>
      <c r="K31" s="176"/>
      <c r="L31" s="51">
        <f t="shared" si="3"/>
        <v>46345</v>
      </c>
      <c r="M31" s="5" t="s">
        <v>27</v>
      </c>
      <c r="N31" s="176"/>
      <c r="O31" s="51">
        <f t="shared" si="4"/>
        <v>46375</v>
      </c>
      <c r="P31" s="52"/>
      <c r="Q31" s="179"/>
      <c r="R31" s="51">
        <f t="shared" si="5"/>
        <v>46406</v>
      </c>
      <c r="S31" s="5" t="s">
        <v>30</v>
      </c>
      <c r="T31" s="176"/>
      <c r="U31" s="51">
        <f t="shared" si="6"/>
        <v>46437</v>
      </c>
      <c r="V31" s="5" t="s">
        <v>30</v>
      </c>
      <c r="W31" s="176"/>
      <c r="X31" s="51">
        <f t="shared" si="7"/>
        <v>46465</v>
      </c>
      <c r="Y31" s="5" t="s">
        <v>30</v>
      </c>
      <c r="Z31" s="176"/>
      <c r="AA31" s="51">
        <f t="shared" si="8"/>
        <v>46496</v>
      </c>
      <c r="AB31" s="5" t="s">
        <v>30</v>
      </c>
      <c r="AC31" s="176"/>
      <c r="AD31" s="51">
        <f t="shared" si="9"/>
        <v>46526</v>
      </c>
      <c r="AE31" s="5" t="s">
        <v>27</v>
      </c>
      <c r="AF31" s="176"/>
      <c r="AG31" s="51">
        <f t="shared" si="10"/>
        <v>46557</v>
      </c>
      <c r="AH31" s="52"/>
      <c r="AI31" s="176" t="s">
        <v>128</v>
      </c>
      <c r="AJ31" s="51">
        <f t="shared" si="11"/>
        <v>46587</v>
      </c>
      <c r="AK31" s="5" t="s">
        <v>30</v>
      </c>
      <c r="AL31" s="176"/>
      <c r="AM31" s="51">
        <f t="shared" si="12"/>
        <v>46618</v>
      </c>
      <c r="AN31" s="5" t="s">
        <v>30</v>
      </c>
      <c r="AO31" s="176"/>
      <c r="AP31" s="51">
        <f t="shared" si="13"/>
        <v>46649</v>
      </c>
      <c r="AQ31" s="52"/>
      <c r="AR31" s="173"/>
      <c r="AS31" s="51">
        <f t="shared" si="14"/>
        <v>46679</v>
      </c>
      <c r="AT31" s="5"/>
    </row>
    <row r="32" spans="2:46" ht="24.9" customHeight="1" x14ac:dyDescent="0.3">
      <c r="B32" s="173"/>
      <c r="C32" s="51">
        <f t="shared" si="0"/>
        <v>46254</v>
      </c>
      <c r="D32" s="5" t="s">
        <v>30</v>
      </c>
      <c r="E32" s="176"/>
      <c r="F32" s="51">
        <f t="shared" si="1"/>
        <v>46285</v>
      </c>
      <c r="G32" s="52"/>
      <c r="H32" s="176"/>
      <c r="I32" s="51">
        <f t="shared" si="2"/>
        <v>46315</v>
      </c>
      <c r="J32" s="5" t="s">
        <v>30</v>
      </c>
      <c r="K32" s="176"/>
      <c r="L32" s="51">
        <f t="shared" si="3"/>
        <v>46346</v>
      </c>
      <c r="M32" s="5" t="s">
        <v>27</v>
      </c>
      <c r="N32" s="176"/>
      <c r="O32" s="51">
        <f t="shared" si="4"/>
        <v>46376</v>
      </c>
      <c r="P32" s="52"/>
      <c r="Q32" s="179"/>
      <c r="R32" s="51">
        <f t="shared" si="5"/>
        <v>46407</v>
      </c>
      <c r="S32" s="5" t="s">
        <v>30</v>
      </c>
      <c r="T32" s="176"/>
      <c r="U32" s="51">
        <f t="shared" si="6"/>
        <v>46438</v>
      </c>
      <c r="V32" s="52"/>
      <c r="W32" s="176"/>
      <c r="X32" s="51">
        <f t="shared" si="7"/>
        <v>46466</v>
      </c>
      <c r="Y32" s="52"/>
      <c r="Z32" s="176"/>
      <c r="AA32" s="51">
        <f t="shared" si="8"/>
        <v>46497</v>
      </c>
      <c r="AB32" s="5" t="s">
        <v>30</v>
      </c>
      <c r="AC32" s="176"/>
      <c r="AD32" s="51">
        <f t="shared" si="9"/>
        <v>46527</v>
      </c>
      <c r="AE32" s="5" t="s">
        <v>27</v>
      </c>
      <c r="AF32" s="176"/>
      <c r="AG32" s="51">
        <f t="shared" si="10"/>
        <v>46558</v>
      </c>
      <c r="AH32" s="52"/>
      <c r="AI32" s="176" t="s">
        <v>128</v>
      </c>
      <c r="AJ32" s="51">
        <f t="shared" si="11"/>
        <v>46588</v>
      </c>
      <c r="AK32" s="5" t="s">
        <v>30</v>
      </c>
      <c r="AL32" s="176"/>
      <c r="AM32" s="51">
        <f t="shared" si="12"/>
        <v>46619</v>
      </c>
      <c r="AN32" s="5" t="s">
        <v>30</v>
      </c>
      <c r="AO32" s="176"/>
      <c r="AP32" s="51">
        <f t="shared" si="13"/>
        <v>46650</v>
      </c>
      <c r="AQ32" s="5"/>
      <c r="AR32" s="173"/>
      <c r="AS32" s="51">
        <f t="shared" si="14"/>
        <v>46680</v>
      </c>
      <c r="AT32" s="5"/>
    </row>
    <row r="33" spans="2:46" ht="24.9" customHeight="1" x14ac:dyDescent="0.3">
      <c r="B33" s="173"/>
      <c r="C33" s="51">
        <f t="shared" si="0"/>
        <v>46255</v>
      </c>
      <c r="D33" s="5" t="s">
        <v>30</v>
      </c>
      <c r="E33" s="176"/>
      <c r="F33" s="51">
        <f t="shared" si="1"/>
        <v>46286</v>
      </c>
      <c r="G33" s="5" t="s">
        <v>27</v>
      </c>
      <c r="H33" s="176"/>
      <c r="I33" s="51">
        <f t="shared" si="2"/>
        <v>46316</v>
      </c>
      <c r="J33" s="5" t="s">
        <v>30</v>
      </c>
      <c r="K33" s="176"/>
      <c r="L33" s="51">
        <f t="shared" si="3"/>
        <v>46347</v>
      </c>
      <c r="M33" s="52"/>
      <c r="N33" s="176"/>
      <c r="O33" s="51">
        <f t="shared" si="4"/>
        <v>46377</v>
      </c>
      <c r="P33" s="5" t="s">
        <v>30</v>
      </c>
      <c r="Q33" s="179"/>
      <c r="R33" s="51">
        <f t="shared" si="5"/>
        <v>46408</v>
      </c>
      <c r="S33" s="5" t="s">
        <v>30</v>
      </c>
      <c r="T33" s="176"/>
      <c r="U33" s="51">
        <f t="shared" si="6"/>
        <v>46439</v>
      </c>
      <c r="V33" s="52"/>
      <c r="W33" s="176"/>
      <c r="X33" s="51">
        <f t="shared" si="7"/>
        <v>46467</v>
      </c>
      <c r="Y33" s="52"/>
      <c r="Z33" s="176"/>
      <c r="AA33" s="51">
        <f t="shared" si="8"/>
        <v>46498</v>
      </c>
      <c r="AB33" s="5" t="s">
        <v>30</v>
      </c>
      <c r="AC33" s="176"/>
      <c r="AD33" s="51">
        <f t="shared" si="9"/>
        <v>46528</v>
      </c>
      <c r="AE33" s="5" t="s">
        <v>27</v>
      </c>
      <c r="AF33" s="176"/>
      <c r="AG33" s="58">
        <f t="shared" si="10"/>
        <v>46559</v>
      </c>
      <c r="AH33" s="5" t="s">
        <v>30</v>
      </c>
      <c r="AI33" s="176" t="s">
        <v>128</v>
      </c>
      <c r="AJ33" s="51">
        <f t="shared" si="11"/>
        <v>46589</v>
      </c>
      <c r="AK33" s="5" t="s">
        <v>30</v>
      </c>
      <c r="AL33" s="176"/>
      <c r="AM33" s="51">
        <f t="shared" si="12"/>
        <v>46620</v>
      </c>
      <c r="AN33" s="52"/>
      <c r="AO33" s="176"/>
      <c r="AP33" s="51">
        <f t="shared" si="13"/>
        <v>46651</v>
      </c>
      <c r="AQ33" s="5"/>
      <c r="AR33" s="173"/>
      <c r="AS33" s="51">
        <f t="shared" si="14"/>
        <v>46681</v>
      </c>
      <c r="AT33" s="5"/>
    </row>
    <row r="34" spans="2:46" ht="24.9" customHeight="1" x14ac:dyDescent="0.3">
      <c r="B34" s="173"/>
      <c r="C34" s="51">
        <f t="shared" si="0"/>
        <v>46256</v>
      </c>
      <c r="D34" s="52"/>
      <c r="E34" s="176"/>
      <c r="F34" s="51">
        <f t="shared" si="1"/>
        <v>46287</v>
      </c>
      <c r="G34" s="5" t="s">
        <v>27</v>
      </c>
      <c r="H34" s="176"/>
      <c r="I34" s="51">
        <f t="shared" si="2"/>
        <v>46317</v>
      </c>
      <c r="J34" s="5" t="s">
        <v>30</v>
      </c>
      <c r="K34" s="176"/>
      <c r="L34" s="51">
        <f t="shared" si="3"/>
        <v>46348</v>
      </c>
      <c r="M34" s="52"/>
      <c r="N34" s="176"/>
      <c r="O34" s="51">
        <f t="shared" si="4"/>
        <v>46378</v>
      </c>
      <c r="P34" s="5" t="s">
        <v>30</v>
      </c>
      <c r="Q34" s="179"/>
      <c r="R34" s="51">
        <f t="shared" si="5"/>
        <v>46409</v>
      </c>
      <c r="S34" s="5" t="s">
        <v>30</v>
      </c>
      <c r="T34" s="176"/>
      <c r="U34" s="51">
        <f t="shared" si="6"/>
        <v>46440</v>
      </c>
      <c r="V34" s="5" t="s">
        <v>30</v>
      </c>
      <c r="W34" s="176"/>
      <c r="X34" s="51">
        <f t="shared" si="7"/>
        <v>46468</v>
      </c>
      <c r="Y34" s="5" t="s">
        <v>30</v>
      </c>
      <c r="Z34" s="176"/>
      <c r="AA34" s="51">
        <f t="shared" si="8"/>
        <v>46499</v>
      </c>
      <c r="AB34" s="5" t="s">
        <v>30</v>
      </c>
      <c r="AC34" s="176"/>
      <c r="AD34" s="51">
        <f t="shared" si="9"/>
        <v>46529</v>
      </c>
      <c r="AE34" s="52"/>
      <c r="AF34" s="176"/>
      <c r="AG34" s="58">
        <f t="shared" si="10"/>
        <v>46560</v>
      </c>
      <c r="AH34" s="5" t="s">
        <v>30</v>
      </c>
      <c r="AI34" s="176" t="s">
        <v>128</v>
      </c>
      <c r="AJ34" s="51">
        <f t="shared" si="11"/>
        <v>46590</v>
      </c>
      <c r="AK34" s="5" t="s">
        <v>30</v>
      </c>
      <c r="AL34" s="176"/>
      <c r="AM34" s="51">
        <f t="shared" si="12"/>
        <v>46621</v>
      </c>
      <c r="AN34" s="52"/>
      <c r="AO34" s="176"/>
      <c r="AP34" s="51">
        <f t="shared" si="13"/>
        <v>46652</v>
      </c>
      <c r="AQ34" s="5"/>
      <c r="AR34" s="173"/>
      <c r="AS34" s="51">
        <f t="shared" si="14"/>
        <v>46682</v>
      </c>
      <c r="AT34" s="5"/>
    </row>
    <row r="35" spans="2:46" ht="24.9" customHeight="1" x14ac:dyDescent="0.3">
      <c r="B35" s="173"/>
      <c r="C35" s="51">
        <f t="shared" si="0"/>
        <v>46257</v>
      </c>
      <c r="D35" s="52"/>
      <c r="E35" s="176"/>
      <c r="F35" s="51">
        <f t="shared" si="1"/>
        <v>46288</v>
      </c>
      <c r="G35" s="5" t="s">
        <v>27</v>
      </c>
      <c r="H35" s="176"/>
      <c r="I35" s="51">
        <f t="shared" si="2"/>
        <v>46318</v>
      </c>
      <c r="J35" s="5" t="s">
        <v>30</v>
      </c>
      <c r="K35" s="176"/>
      <c r="L35" s="51">
        <f t="shared" si="3"/>
        <v>46349</v>
      </c>
      <c r="M35" s="5" t="s">
        <v>27</v>
      </c>
      <c r="N35" s="176"/>
      <c r="O35" s="51">
        <f t="shared" si="4"/>
        <v>46379</v>
      </c>
      <c r="P35" s="5" t="s">
        <v>30</v>
      </c>
      <c r="Q35" s="179"/>
      <c r="R35" s="51">
        <f t="shared" si="5"/>
        <v>46410</v>
      </c>
      <c r="S35" s="52"/>
      <c r="T35" s="176"/>
      <c r="U35" s="51">
        <f t="shared" si="6"/>
        <v>46441</v>
      </c>
      <c r="V35" s="5" t="s">
        <v>30</v>
      </c>
      <c r="W35" s="176"/>
      <c r="X35" s="51">
        <f t="shared" si="7"/>
        <v>46469</v>
      </c>
      <c r="Y35" s="5" t="s">
        <v>30</v>
      </c>
      <c r="Z35" s="176"/>
      <c r="AA35" s="51">
        <f t="shared" si="8"/>
        <v>46500</v>
      </c>
      <c r="AB35" s="5" t="s">
        <v>30</v>
      </c>
      <c r="AC35" s="176"/>
      <c r="AD35" s="51">
        <f t="shared" si="9"/>
        <v>46530</v>
      </c>
      <c r="AE35" s="52"/>
      <c r="AF35" s="176"/>
      <c r="AG35" s="58">
        <f t="shared" si="10"/>
        <v>46561</v>
      </c>
      <c r="AH35" s="5" t="s">
        <v>30</v>
      </c>
      <c r="AI35" s="176" t="s">
        <v>128</v>
      </c>
      <c r="AJ35" s="51">
        <f t="shared" si="11"/>
        <v>46591</v>
      </c>
      <c r="AK35" s="5" t="s">
        <v>30</v>
      </c>
      <c r="AL35" s="176"/>
      <c r="AM35" s="51">
        <f t="shared" si="12"/>
        <v>46622</v>
      </c>
      <c r="AN35" s="5" t="s">
        <v>30</v>
      </c>
      <c r="AO35" s="176"/>
      <c r="AP35" s="51">
        <f t="shared" si="13"/>
        <v>46653</v>
      </c>
      <c r="AQ35" s="5"/>
      <c r="AR35" s="173"/>
      <c r="AS35" s="51">
        <f t="shared" si="14"/>
        <v>46683</v>
      </c>
      <c r="AT35" s="52"/>
    </row>
    <row r="36" spans="2:46" ht="24.9" customHeight="1" x14ac:dyDescent="0.3">
      <c r="B36" s="173"/>
      <c r="C36" s="51">
        <f t="shared" si="0"/>
        <v>46258</v>
      </c>
      <c r="D36" s="5" t="s">
        <v>30</v>
      </c>
      <c r="E36" s="176"/>
      <c r="F36" s="51">
        <f t="shared" si="1"/>
        <v>46289</v>
      </c>
      <c r="G36" s="5" t="s">
        <v>27</v>
      </c>
      <c r="H36" s="176"/>
      <c r="I36" s="51">
        <f t="shared" si="2"/>
        <v>46319</v>
      </c>
      <c r="J36" s="52"/>
      <c r="K36" s="176"/>
      <c r="L36" s="51">
        <f t="shared" si="3"/>
        <v>46350</v>
      </c>
      <c r="M36" s="5" t="s">
        <v>27</v>
      </c>
      <c r="N36" s="176"/>
      <c r="O36" s="51">
        <f t="shared" si="4"/>
        <v>46380</v>
      </c>
      <c r="P36" s="5" t="s">
        <v>30</v>
      </c>
      <c r="Q36" s="179"/>
      <c r="R36" s="51">
        <f t="shared" si="5"/>
        <v>46411</v>
      </c>
      <c r="S36" s="52"/>
      <c r="T36" s="176"/>
      <c r="U36" s="51">
        <f t="shared" si="6"/>
        <v>46442</v>
      </c>
      <c r="V36" s="5" t="s">
        <v>30</v>
      </c>
      <c r="W36" s="176"/>
      <c r="X36" s="51">
        <f t="shared" si="7"/>
        <v>46470</v>
      </c>
      <c r="Y36" s="5" t="s">
        <v>30</v>
      </c>
      <c r="Z36" s="176"/>
      <c r="AA36" s="51">
        <f t="shared" si="8"/>
        <v>46501</v>
      </c>
      <c r="AB36" s="52"/>
      <c r="AC36" s="176"/>
      <c r="AD36" s="51">
        <f t="shared" si="9"/>
        <v>46531</v>
      </c>
      <c r="AE36" s="5" t="s">
        <v>28</v>
      </c>
      <c r="AF36" s="176"/>
      <c r="AG36" s="51">
        <f t="shared" si="10"/>
        <v>46562</v>
      </c>
      <c r="AH36" s="5" t="s">
        <v>30</v>
      </c>
      <c r="AI36" s="176" t="s">
        <v>128</v>
      </c>
      <c r="AJ36" s="51">
        <f t="shared" si="11"/>
        <v>46592</v>
      </c>
      <c r="AK36" s="52"/>
      <c r="AL36" s="176"/>
      <c r="AM36" s="51">
        <f t="shared" si="12"/>
        <v>46623</v>
      </c>
      <c r="AN36" s="5" t="s">
        <v>30</v>
      </c>
      <c r="AO36" s="176"/>
      <c r="AP36" s="51">
        <f t="shared" si="13"/>
        <v>46654</v>
      </c>
      <c r="AQ36" s="5"/>
      <c r="AR36" s="173"/>
      <c r="AS36" s="51">
        <f t="shared" si="14"/>
        <v>46684</v>
      </c>
      <c r="AT36" s="52"/>
    </row>
    <row r="37" spans="2:46" ht="24.9" customHeight="1" x14ac:dyDescent="0.3">
      <c r="B37" s="173"/>
      <c r="C37" s="59">
        <f t="shared" si="0"/>
        <v>46259</v>
      </c>
      <c r="D37" s="5" t="s">
        <v>30</v>
      </c>
      <c r="E37" s="176"/>
      <c r="F37" s="55">
        <f t="shared" si="1"/>
        <v>46290</v>
      </c>
      <c r="G37" s="5" t="s">
        <v>27</v>
      </c>
      <c r="H37" s="176"/>
      <c r="I37" s="55">
        <f t="shared" si="2"/>
        <v>46320</v>
      </c>
      <c r="J37" s="52"/>
      <c r="K37" s="176"/>
      <c r="L37" s="51">
        <f t="shared" si="3"/>
        <v>46351</v>
      </c>
      <c r="M37" s="5" t="s">
        <v>27</v>
      </c>
      <c r="N37" s="176"/>
      <c r="O37" s="51">
        <f t="shared" si="4"/>
        <v>46381</v>
      </c>
      <c r="P37" s="52"/>
      <c r="Q37" s="179"/>
      <c r="R37" s="51">
        <f t="shared" si="5"/>
        <v>46412</v>
      </c>
      <c r="S37" s="5" t="s">
        <v>30</v>
      </c>
      <c r="T37" s="176"/>
      <c r="U37" s="51">
        <f t="shared" si="6"/>
        <v>46443</v>
      </c>
      <c r="V37" s="5" t="s">
        <v>30</v>
      </c>
      <c r="W37" s="176"/>
      <c r="X37" s="51">
        <f t="shared" si="7"/>
        <v>46471</v>
      </c>
      <c r="Y37" s="5" t="s">
        <v>30</v>
      </c>
      <c r="Z37" s="176"/>
      <c r="AA37" s="51">
        <f t="shared" si="8"/>
        <v>46502</v>
      </c>
      <c r="AB37" s="52"/>
      <c r="AC37" s="176"/>
      <c r="AD37" s="51">
        <f t="shared" si="9"/>
        <v>46532</v>
      </c>
      <c r="AE37" s="6" t="s">
        <v>28</v>
      </c>
      <c r="AF37" s="176"/>
      <c r="AG37" s="51">
        <f t="shared" si="10"/>
        <v>46563</v>
      </c>
      <c r="AH37" s="5" t="s">
        <v>30</v>
      </c>
      <c r="AI37" s="176" t="s">
        <v>128</v>
      </c>
      <c r="AJ37" s="51">
        <f t="shared" si="11"/>
        <v>46593</v>
      </c>
      <c r="AK37" s="52"/>
      <c r="AL37" s="176"/>
      <c r="AM37" s="51">
        <f t="shared" si="12"/>
        <v>46624</v>
      </c>
      <c r="AN37" s="5" t="s">
        <v>30</v>
      </c>
      <c r="AO37" s="176"/>
      <c r="AP37" s="51">
        <f t="shared" si="13"/>
        <v>46655</v>
      </c>
      <c r="AQ37" s="52"/>
      <c r="AR37" s="173"/>
      <c r="AS37" s="51">
        <f t="shared" si="14"/>
        <v>46685</v>
      </c>
      <c r="AT37" s="5"/>
    </row>
    <row r="38" spans="2:46" ht="24.9" customHeight="1" x14ac:dyDescent="0.3">
      <c r="B38" s="173"/>
      <c r="C38" s="51">
        <f t="shared" si="0"/>
        <v>46260</v>
      </c>
      <c r="D38" s="5" t="s">
        <v>30</v>
      </c>
      <c r="E38" s="176"/>
      <c r="F38" s="51">
        <f t="shared" si="1"/>
        <v>46291</v>
      </c>
      <c r="G38" s="52"/>
      <c r="H38" s="176"/>
      <c r="I38" s="51">
        <f t="shared" si="2"/>
        <v>46321</v>
      </c>
      <c r="J38" s="5" t="s">
        <v>30</v>
      </c>
      <c r="K38" s="176"/>
      <c r="L38" s="51">
        <f t="shared" si="3"/>
        <v>46352</v>
      </c>
      <c r="M38" s="5" t="s">
        <v>27</v>
      </c>
      <c r="N38" s="176"/>
      <c r="O38" s="51">
        <f t="shared" si="4"/>
        <v>46382</v>
      </c>
      <c r="P38" s="52"/>
      <c r="Q38" s="179"/>
      <c r="R38" s="51">
        <f t="shared" si="5"/>
        <v>46413</v>
      </c>
      <c r="S38" s="5" t="s">
        <v>30</v>
      </c>
      <c r="T38" s="176"/>
      <c r="U38" s="51">
        <f t="shared" si="6"/>
        <v>46444</v>
      </c>
      <c r="V38" s="5" t="s">
        <v>30</v>
      </c>
      <c r="W38" s="176"/>
      <c r="X38" s="51">
        <f t="shared" si="7"/>
        <v>46472</v>
      </c>
      <c r="Y38" s="5" t="s">
        <v>30</v>
      </c>
      <c r="Z38" s="176"/>
      <c r="AA38" s="51">
        <f t="shared" si="8"/>
        <v>46503</v>
      </c>
      <c r="AB38" s="5" t="s">
        <v>30</v>
      </c>
      <c r="AC38" s="176"/>
      <c r="AD38" s="51">
        <f t="shared" si="9"/>
        <v>46533</v>
      </c>
      <c r="AE38" s="6" t="s">
        <v>28</v>
      </c>
      <c r="AF38" s="176"/>
      <c r="AG38" s="51">
        <f t="shared" si="10"/>
        <v>46564</v>
      </c>
      <c r="AH38" s="52"/>
      <c r="AI38" s="176" t="s">
        <v>128</v>
      </c>
      <c r="AJ38" s="51">
        <f t="shared" si="11"/>
        <v>46594</v>
      </c>
      <c r="AK38" s="5" t="s">
        <v>30</v>
      </c>
      <c r="AL38" s="176"/>
      <c r="AM38" s="51">
        <f t="shared" si="12"/>
        <v>46625</v>
      </c>
      <c r="AN38" s="5" t="s">
        <v>30</v>
      </c>
      <c r="AO38" s="176"/>
      <c r="AP38" s="51">
        <f t="shared" si="13"/>
        <v>46656</v>
      </c>
      <c r="AQ38" s="52"/>
      <c r="AR38" s="173"/>
      <c r="AS38" s="51">
        <f t="shared" si="14"/>
        <v>46686</v>
      </c>
      <c r="AT38" s="5"/>
    </row>
    <row r="39" spans="2:46" ht="24.9" customHeight="1" x14ac:dyDescent="0.3">
      <c r="B39" s="173"/>
      <c r="C39" s="55">
        <f t="shared" si="0"/>
        <v>46261</v>
      </c>
      <c r="D39" s="5" t="s">
        <v>30</v>
      </c>
      <c r="E39" s="176"/>
      <c r="F39" s="51">
        <f t="shared" si="1"/>
        <v>46292</v>
      </c>
      <c r="G39" s="52"/>
      <c r="H39" s="176"/>
      <c r="I39" s="51">
        <f t="shared" si="2"/>
        <v>46322</v>
      </c>
      <c r="J39" s="5" t="s">
        <v>30</v>
      </c>
      <c r="K39" s="176"/>
      <c r="L39" s="51">
        <f t="shared" si="3"/>
        <v>46353</v>
      </c>
      <c r="M39" s="5" t="s">
        <v>27</v>
      </c>
      <c r="N39" s="176"/>
      <c r="O39" s="51">
        <f t="shared" si="4"/>
        <v>46383</v>
      </c>
      <c r="P39" s="52"/>
      <c r="Q39" s="179"/>
      <c r="R39" s="51">
        <f t="shared" si="5"/>
        <v>46414</v>
      </c>
      <c r="S39" s="5" t="s">
        <v>30</v>
      </c>
      <c r="T39" s="176"/>
      <c r="U39" s="51">
        <f t="shared" si="6"/>
        <v>46445</v>
      </c>
      <c r="V39" s="52"/>
      <c r="W39" s="176"/>
      <c r="X39" s="51">
        <f t="shared" si="7"/>
        <v>46473</v>
      </c>
      <c r="Y39" s="52"/>
      <c r="Z39" s="176"/>
      <c r="AA39" s="51">
        <f t="shared" si="8"/>
        <v>46504</v>
      </c>
      <c r="AB39" s="5" t="s">
        <v>30</v>
      </c>
      <c r="AC39" s="176"/>
      <c r="AD39" s="59">
        <f t="shared" si="9"/>
        <v>46534</v>
      </c>
      <c r="AE39" s="6" t="s">
        <v>28</v>
      </c>
      <c r="AF39" s="176"/>
      <c r="AG39" s="51">
        <f t="shared" si="10"/>
        <v>46565</v>
      </c>
      <c r="AH39" s="52"/>
      <c r="AI39" s="176" t="s">
        <v>128</v>
      </c>
      <c r="AJ39" s="51">
        <f t="shared" si="11"/>
        <v>46595</v>
      </c>
      <c r="AK39" s="5" t="s">
        <v>30</v>
      </c>
      <c r="AL39" s="176"/>
      <c r="AM39" s="51">
        <f t="shared" si="12"/>
        <v>46626</v>
      </c>
      <c r="AN39" s="5" t="s">
        <v>30</v>
      </c>
      <c r="AO39" s="176"/>
      <c r="AP39" s="51">
        <f t="shared" si="13"/>
        <v>46657</v>
      </c>
      <c r="AQ39" s="5"/>
      <c r="AR39" s="173"/>
      <c r="AS39" s="51">
        <f t="shared" si="14"/>
        <v>46687</v>
      </c>
      <c r="AT39" s="5"/>
    </row>
    <row r="40" spans="2:46" ht="24.9" customHeight="1" x14ac:dyDescent="0.3">
      <c r="B40" s="173"/>
      <c r="C40" s="51">
        <f t="shared" si="0"/>
        <v>46262</v>
      </c>
      <c r="D40" s="5" t="s">
        <v>30</v>
      </c>
      <c r="E40" s="176"/>
      <c r="F40" s="51">
        <f t="shared" si="1"/>
        <v>46293</v>
      </c>
      <c r="G40" s="5" t="s">
        <v>27</v>
      </c>
      <c r="H40" s="176"/>
      <c r="I40" s="51">
        <f t="shared" si="2"/>
        <v>46323</v>
      </c>
      <c r="J40" s="5" t="s">
        <v>30</v>
      </c>
      <c r="K40" s="176"/>
      <c r="L40" s="51">
        <f t="shared" si="3"/>
        <v>46354</v>
      </c>
      <c r="M40" s="52"/>
      <c r="N40" s="176"/>
      <c r="O40" s="51">
        <f t="shared" si="4"/>
        <v>46384</v>
      </c>
      <c r="P40" s="5" t="s">
        <v>30</v>
      </c>
      <c r="Q40" s="179"/>
      <c r="R40" s="51">
        <f t="shared" si="5"/>
        <v>46415</v>
      </c>
      <c r="S40" s="5" t="s">
        <v>30</v>
      </c>
      <c r="T40" s="176"/>
      <c r="U40" s="51">
        <f t="shared" si="6"/>
        <v>46446</v>
      </c>
      <c r="V40" s="52"/>
      <c r="W40" s="176"/>
      <c r="X40" s="51">
        <f t="shared" si="7"/>
        <v>46474</v>
      </c>
      <c r="Y40" s="52"/>
      <c r="Z40" s="176"/>
      <c r="AA40" s="51">
        <f t="shared" si="8"/>
        <v>46505</v>
      </c>
      <c r="AB40" s="5" t="s">
        <v>30</v>
      </c>
      <c r="AC40" s="176"/>
      <c r="AD40" s="51">
        <f t="shared" si="9"/>
        <v>46535</v>
      </c>
      <c r="AE40" s="6" t="s">
        <v>28</v>
      </c>
      <c r="AF40" s="176"/>
      <c r="AG40" s="51">
        <f t="shared" si="10"/>
        <v>46566</v>
      </c>
      <c r="AH40" s="5" t="s">
        <v>30</v>
      </c>
      <c r="AI40" s="176" t="s">
        <v>128</v>
      </c>
      <c r="AJ40" s="51">
        <f t="shared" si="11"/>
        <v>46596</v>
      </c>
      <c r="AK40" s="5" t="s">
        <v>30</v>
      </c>
      <c r="AL40" s="176"/>
      <c r="AM40" s="51">
        <f t="shared" si="12"/>
        <v>46627</v>
      </c>
      <c r="AN40" s="52"/>
      <c r="AO40" s="176"/>
      <c r="AP40" s="51">
        <f t="shared" si="13"/>
        <v>46658</v>
      </c>
      <c r="AQ40" s="5"/>
      <c r="AR40" s="173"/>
      <c r="AS40" s="51">
        <f t="shared" si="14"/>
        <v>46688</v>
      </c>
      <c r="AT40" s="5"/>
    </row>
    <row r="41" spans="2:46" ht="24.9" customHeight="1" x14ac:dyDescent="0.3">
      <c r="B41" s="173"/>
      <c r="C41" s="55">
        <f t="shared" si="0"/>
        <v>46263</v>
      </c>
      <c r="D41" s="52"/>
      <c r="E41" s="176"/>
      <c r="F41" s="51">
        <f t="shared" si="1"/>
        <v>46294</v>
      </c>
      <c r="G41" s="5" t="s">
        <v>27</v>
      </c>
      <c r="H41" s="176"/>
      <c r="I41" s="51">
        <f t="shared" si="2"/>
        <v>46324</v>
      </c>
      <c r="J41" s="5" t="s">
        <v>30</v>
      </c>
      <c r="K41" s="176"/>
      <c r="L41" s="51">
        <f t="shared" si="3"/>
        <v>46355</v>
      </c>
      <c r="M41" s="52"/>
      <c r="N41" s="176"/>
      <c r="O41" s="51">
        <f t="shared" si="4"/>
        <v>46385</v>
      </c>
      <c r="P41" s="5" t="s">
        <v>30</v>
      </c>
      <c r="Q41" s="179"/>
      <c r="R41" s="51">
        <f t="shared" si="5"/>
        <v>46416</v>
      </c>
      <c r="S41" s="5"/>
      <c r="T41" s="54"/>
      <c r="U41" s="51"/>
      <c r="V41" s="52"/>
      <c r="W41" s="176"/>
      <c r="X41" s="51">
        <f t="shared" si="7"/>
        <v>46475</v>
      </c>
      <c r="Y41" s="52"/>
      <c r="Z41" s="176"/>
      <c r="AA41" s="51">
        <f t="shared" si="8"/>
        <v>46506</v>
      </c>
      <c r="AB41" s="5" t="s">
        <v>30</v>
      </c>
      <c r="AC41" s="176"/>
      <c r="AD41" s="55">
        <f t="shared" si="9"/>
        <v>46536</v>
      </c>
      <c r="AE41" s="53"/>
      <c r="AF41" s="176"/>
      <c r="AG41" s="51">
        <f t="shared" si="10"/>
        <v>46567</v>
      </c>
      <c r="AH41" s="5" t="s">
        <v>30</v>
      </c>
      <c r="AI41" s="176" t="s">
        <v>128</v>
      </c>
      <c r="AJ41" s="51">
        <f t="shared" si="11"/>
        <v>46597</v>
      </c>
      <c r="AK41" s="5" t="s">
        <v>30</v>
      </c>
      <c r="AL41" s="176"/>
      <c r="AM41" s="51">
        <f t="shared" si="12"/>
        <v>46628</v>
      </c>
      <c r="AN41" s="52"/>
      <c r="AO41" s="176"/>
      <c r="AP41" s="51">
        <f t="shared" si="13"/>
        <v>46659</v>
      </c>
      <c r="AQ41" s="5"/>
      <c r="AR41" s="173"/>
      <c r="AS41" s="51">
        <f t="shared" si="14"/>
        <v>46689</v>
      </c>
      <c r="AT41" s="5"/>
    </row>
    <row r="42" spans="2:46" ht="24.9" customHeight="1" x14ac:dyDescent="0.3">
      <c r="B42" s="173"/>
      <c r="C42" s="51">
        <f t="shared" si="0"/>
        <v>46264</v>
      </c>
      <c r="D42" s="52"/>
      <c r="E42" s="176"/>
      <c r="F42" s="51">
        <f t="shared" si="1"/>
        <v>46295</v>
      </c>
      <c r="G42" s="5" t="s">
        <v>27</v>
      </c>
      <c r="H42" s="176"/>
      <c r="I42" s="51">
        <f t="shared" si="2"/>
        <v>46325</v>
      </c>
      <c r="J42" s="5" t="s">
        <v>30</v>
      </c>
      <c r="K42" s="176"/>
      <c r="L42" s="51">
        <f t="shared" si="3"/>
        <v>46356</v>
      </c>
      <c r="M42" s="6" t="s">
        <v>27</v>
      </c>
      <c r="N42" s="176"/>
      <c r="O42" s="51">
        <f t="shared" si="4"/>
        <v>46386</v>
      </c>
      <c r="P42" s="5" t="s">
        <v>30</v>
      </c>
      <c r="Q42" s="179"/>
      <c r="R42" s="51">
        <f t="shared" si="5"/>
        <v>46417</v>
      </c>
      <c r="S42" s="52"/>
      <c r="T42" s="54"/>
      <c r="U42" s="51"/>
      <c r="V42" s="52"/>
      <c r="W42" s="176"/>
      <c r="X42" s="51">
        <f t="shared" si="7"/>
        <v>46476</v>
      </c>
      <c r="Y42" s="5" t="s">
        <v>27</v>
      </c>
      <c r="Z42" s="176"/>
      <c r="AA42" s="51">
        <f t="shared" si="8"/>
        <v>46507</v>
      </c>
      <c r="AB42" s="6" t="s">
        <v>30</v>
      </c>
      <c r="AC42" s="176"/>
      <c r="AD42" s="51">
        <f t="shared" si="9"/>
        <v>46537</v>
      </c>
      <c r="AE42" s="52"/>
      <c r="AF42" s="176"/>
      <c r="AG42" s="51">
        <f t="shared" si="10"/>
        <v>46568</v>
      </c>
      <c r="AH42" s="6" t="s">
        <v>30</v>
      </c>
      <c r="AI42" s="176" t="s">
        <v>128</v>
      </c>
      <c r="AJ42" s="51">
        <f t="shared" si="11"/>
        <v>46598</v>
      </c>
      <c r="AK42" s="5" t="s">
        <v>30</v>
      </c>
      <c r="AL42" s="176"/>
      <c r="AM42" s="51">
        <f t="shared" si="12"/>
        <v>46629</v>
      </c>
      <c r="AN42" s="5" t="s">
        <v>30</v>
      </c>
      <c r="AO42" s="176"/>
      <c r="AP42" s="51">
        <f t="shared" si="13"/>
        <v>46660</v>
      </c>
      <c r="AQ42" s="5"/>
      <c r="AR42" s="173"/>
      <c r="AS42" s="51">
        <f t="shared" si="14"/>
        <v>46690</v>
      </c>
      <c r="AT42" s="52"/>
    </row>
    <row r="43" spans="2:46" ht="24.9" customHeight="1" x14ac:dyDescent="0.3">
      <c r="B43" s="174"/>
      <c r="C43" s="51">
        <f t="shared" si="0"/>
        <v>46265</v>
      </c>
      <c r="D43" s="5" t="s">
        <v>30</v>
      </c>
      <c r="E43" s="177"/>
      <c r="F43" s="51"/>
      <c r="G43" s="52"/>
      <c r="H43" s="178"/>
      <c r="I43" s="51">
        <f t="shared" si="2"/>
        <v>46326</v>
      </c>
      <c r="J43" s="52"/>
      <c r="K43" s="60"/>
      <c r="L43" s="51"/>
      <c r="M43" s="52"/>
      <c r="N43" s="60"/>
      <c r="O43" s="51">
        <f t="shared" si="4"/>
        <v>46387</v>
      </c>
      <c r="P43" s="5" t="s">
        <v>30</v>
      </c>
      <c r="Q43" s="179" t="s">
        <v>128</v>
      </c>
      <c r="R43" s="51">
        <f t="shared" si="5"/>
        <v>46418</v>
      </c>
      <c r="S43" s="52"/>
      <c r="T43" s="60"/>
      <c r="U43" s="51"/>
      <c r="V43" s="52"/>
      <c r="W43" s="180"/>
      <c r="X43" s="51">
        <f t="shared" si="7"/>
        <v>46477</v>
      </c>
      <c r="Y43" s="5" t="s">
        <v>27</v>
      </c>
      <c r="Z43" s="60"/>
      <c r="AA43" s="61"/>
      <c r="AB43" s="52"/>
      <c r="AC43" s="180"/>
      <c r="AD43" s="51">
        <f t="shared" si="9"/>
        <v>46538</v>
      </c>
      <c r="AE43" s="5" t="s">
        <v>30</v>
      </c>
      <c r="AF43" s="60"/>
      <c r="AG43" s="51"/>
      <c r="AH43" s="61"/>
      <c r="AI43" s="180" t="s">
        <v>128</v>
      </c>
      <c r="AJ43" s="51">
        <f t="shared" si="11"/>
        <v>46599</v>
      </c>
      <c r="AK43" s="52"/>
      <c r="AL43" s="180"/>
      <c r="AM43" s="51">
        <f t="shared" si="12"/>
        <v>46630</v>
      </c>
      <c r="AN43" s="5" t="s">
        <v>28</v>
      </c>
      <c r="AO43" s="60"/>
      <c r="AP43" s="51"/>
      <c r="AQ43" s="52"/>
      <c r="AR43" s="60"/>
      <c r="AS43" s="51">
        <f t="shared" si="14"/>
        <v>46691</v>
      </c>
      <c r="AT43" s="52"/>
    </row>
    <row r="44" spans="2:46" x14ac:dyDescent="0.3">
      <c r="AC44" s="54"/>
    </row>
  </sheetData>
  <sheetProtection algorithmName="SHA-512" hashValue="tqFPhMY7Te1T5zmKnsKX9c7TF+XSdbssZUg3t7LdBNH1t/z4NmThHzRSYNA0GVQrW2ShcTqtMcWluTCNIKeIUQ==" saltValue="IKqOLk5HolWodVb2zBx2qA==" spinCount="100000" sheet="1" scenarios="1" selectLockedCells="1"/>
  <mergeCells count="38">
    <mergeCell ref="AS12:AT12"/>
    <mergeCell ref="X12:Y12"/>
    <mergeCell ref="AA12:AB12"/>
    <mergeCell ref="AD12:AE12"/>
    <mergeCell ref="AG12:AH12"/>
    <mergeCell ref="AP12:AQ12"/>
    <mergeCell ref="I8:AK8"/>
    <mergeCell ref="I9:J9"/>
    <mergeCell ref="O9:P9"/>
    <mergeCell ref="AJ12:AK12"/>
    <mergeCell ref="AM12:AN12"/>
    <mergeCell ref="F9:G9"/>
    <mergeCell ref="R11:AR11"/>
    <mergeCell ref="C12:D12"/>
    <mergeCell ref="I12:J12"/>
    <mergeCell ref="L12:M12"/>
    <mergeCell ref="O12:P12"/>
    <mergeCell ref="R12:S12"/>
    <mergeCell ref="F12:G12"/>
    <mergeCell ref="AD9:AE9"/>
    <mergeCell ref="AG9:AH9"/>
    <mergeCell ref="AP9:AQ9"/>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s>
  <conditionalFormatting sqref="C43 F43 I43 L43 O43 R43 U43 X43 AA43 AD43 AG43 AJ43 AP43 AS43">
    <cfRule type="expression" dxfId="42" priority="9">
      <formula>C43=""</formula>
    </cfRule>
  </conditionalFormatting>
  <conditionalFormatting sqref="C13:D43">
    <cfRule type="expression" dxfId="41" priority="49">
      <formula>WEEKDAY($C13,2)=6</formula>
    </cfRule>
    <cfRule type="expression" dxfId="40" priority="28">
      <formula>WEEKDAY($C13,2)=7</formula>
    </cfRule>
  </conditionalFormatting>
  <conditionalFormatting sqref="C13:AS43">
    <cfRule type="expression" dxfId="39" priority="4">
      <formula>COUNTIF(JrFeries,C13)=1</formula>
    </cfRule>
  </conditionalFormatting>
  <conditionalFormatting sqref="D43 G43 J43 M43 P43 S43 V43 Y43 AB43 AE43 AH43 AK43 AN43 AQ43 AT43">
    <cfRule type="expression" dxfId="32" priority="8">
      <formula>AND(C43="",D43="")</formula>
    </cfRule>
    <cfRule type="expression" dxfId="31" priority="7">
      <formula>AND(C43="",D43="")</formula>
    </cfRule>
  </conditionalFormatting>
  <conditionalFormatting sqref="D13:AT43">
    <cfRule type="expression" dxfId="30" priority="3">
      <formula>COUNTIF(JrFeries,C13)=1</formula>
    </cfRule>
  </conditionalFormatting>
  <conditionalFormatting sqref="F13:G43">
    <cfRule type="expression" dxfId="29" priority="27">
      <formula>WEEKDAY($F13,2)=7</formula>
    </cfRule>
    <cfRule type="expression" dxfId="28" priority="48">
      <formula>WEEKDAY($F13,2)=6</formula>
    </cfRule>
  </conditionalFormatting>
  <conditionalFormatting sqref="I13:J43">
    <cfRule type="expression" dxfId="27" priority="47">
      <formula>WEEKDAY($I13,2)=6</formula>
    </cfRule>
    <cfRule type="expression" dxfId="26" priority="25">
      <formula>WEEKDAY($I13,2)=7</formula>
    </cfRule>
  </conditionalFormatting>
  <conditionalFormatting sqref="L13:M43">
    <cfRule type="expression" dxfId="25" priority="46">
      <formula>WEEKDAY($L13,2)=6</formula>
    </cfRule>
    <cfRule type="expression" dxfId="24" priority="23">
      <formula>WEEKDAY($L13,2)=7</formula>
    </cfRule>
  </conditionalFormatting>
  <conditionalFormatting sqref="O13:P43">
    <cfRule type="expression" dxfId="23" priority="22">
      <formula>WEEKDAY($O13,2)=7</formula>
    </cfRule>
    <cfRule type="expression" dxfId="22" priority="45">
      <formula>WEEKDAY($O13,2)=6</formula>
    </cfRule>
  </conditionalFormatting>
  <conditionalFormatting sqref="R13:S43">
    <cfRule type="expression" dxfId="21" priority="44">
      <formula>WEEKDAY($R13,2)=6</formula>
    </cfRule>
    <cfRule type="expression" dxfId="20" priority="21">
      <formula>WEEKDAY($R13,2)=7</formula>
    </cfRule>
  </conditionalFormatting>
  <conditionalFormatting sqref="U13:V43">
    <cfRule type="expression" dxfId="19" priority="43">
      <formula>WEEKDAY($U13,2)=6</formula>
    </cfRule>
    <cfRule type="expression" dxfId="18" priority="20">
      <formula>WEEKDAY($U13,2)=7</formula>
    </cfRule>
  </conditionalFormatting>
  <conditionalFormatting sqref="U41:V41">
    <cfRule type="expression" dxfId="17" priority="6">
      <formula>U$41=""</formula>
    </cfRule>
  </conditionalFormatting>
  <conditionalFormatting sqref="U42:V42">
    <cfRule type="expression" dxfId="16" priority="5">
      <formula>U$42=""</formula>
    </cfRule>
  </conditionalFormatting>
  <conditionalFormatting sqref="X13:Y43">
    <cfRule type="expression" dxfId="15" priority="42">
      <formula>WEEKDAY($X13,2)=6</formula>
    </cfRule>
    <cfRule type="expression" dxfId="14" priority="17">
      <formula>WEEKDAY($X13,2)=7</formula>
    </cfRule>
  </conditionalFormatting>
  <conditionalFormatting sqref="AA13:AB43">
    <cfRule type="expression" dxfId="13" priority="16">
      <formula>WEEKDAY($AA13,2)=7</formula>
    </cfRule>
    <cfRule type="expression" dxfId="12" priority="41">
      <formula>WEEKDAY($AA13,2)=6</formula>
    </cfRule>
  </conditionalFormatting>
  <conditionalFormatting sqref="AD13:AE43">
    <cfRule type="expression" dxfId="11" priority="15">
      <formula>WEEKDAY($AD13,2)=7</formula>
    </cfRule>
    <cfRule type="expression" dxfId="10" priority="40">
      <formula>WEEKDAY($AD13,2)=6</formula>
    </cfRule>
  </conditionalFormatting>
  <conditionalFormatting sqref="AG13:AH43">
    <cfRule type="expression" dxfId="9" priority="14">
      <formula>WEEKDAY($AG13,2)=7</formula>
    </cfRule>
    <cfRule type="expression" dxfId="8" priority="39">
      <formula>WEEKDAY($AG13,2)=6</formula>
    </cfRule>
  </conditionalFormatting>
  <conditionalFormatting sqref="AJ13:AK43">
    <cfRule type="expression" dxfId="7" priority="13">
      <formula>WEEKDAY($AJ13,2)=7</formula>
    </cfRule>
    <cfRule type="expression" dxfId="6" priority="38">
      <formula>WEEKDAY($AJ13,2)=6</formula>
    </cfRule>
  </conditionalFormatting>
  <conditionalFormatting sqref="AM13:AN43">
    <cfRule type="expression" dxfId="5" priority="12">
      <formula>WEEKDAY($AM13,2)=7</formula>
    </cfRule>
    <cfRule type="expression" dxfId="4" priority="37">
      <formula>WEEKDAY($AM13,2)=6</formula>
    </cfRule>
  </conditionalFormatting>
  <conditionalFormatting sqref="AP13:AQ43">
    <cfRule type="expression" dxfId="3" priority="11">
      <formula>WEEKDAY($AP13,2)=7</formula>
    </cfRule>
    <cfRule type="expression" dxfId="2" priority="36">
      <formula>WEEKDAY($AP13,2)=6</formula>
    </cfRule>
  </conditionalFormatting>
  <conditionalFormatting sqref="AS13:AT43">
    <cfRule type="expression" dxfId="1" priority="10">
      <formula>WEEKDAY($AS13,2)=7</formula>
    </cfRule>
    <cfRule type="expression" dxfId="0" priority="29">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1" operator="equal" id="{BC169F86-1EB7-40D2-B33C-AD44E41A59BA}">
            <xm:f>'listes - calendriers'!$A$3</xm:f>
            <x14:dxf>
              <fill>
                <patternFill>
                  <bgColor rgb="FFFFFF00"/>
                </patternFill>
              </fill>
            </x14:dxf>
          </x14:cfRule>
          <x14:cfRule type="cellIs" priority="56" operator="equal" id="{2A30B338-BE12-403A-B5DB-4681BB46DCDF}">
            <xm:f>'listes - calendriers'!$A$2</xm:f>
            <x14:dxf>
              <fill>
                <patternFill>
                  <bgColor rgb="FF00B0F0"/>
                </patternFill>
              </fill>
            </x14:dxf>
          </x14:cfRule>
          <x14:cfRule type="cellIs" priority="55" operator="equal" id="{2CCAD105-AD96-4543-A329-300FEE5B3659}">
            <xm:f>'listes - calendriers'!$A$1</xm:f>
            <x14:dxf>
              <fill>
                <patternFill>
                  <bgColor rgb="FF00B0F0"/>
                </patternFill>
              </fill>
            </x14:dxf>
          </x14:cfRule>
          <x14:cfRule type="cellIs" priority="54" operator="equal" id="{312858AC-34FE-4822-A1D5-B1978631A45E}">
            <xm:f>'listes - calendriers'!$A$6</xm:f>
            <x14:dxf>
              <fill>
                <patternFill>
                  <bgColor theme="8" tint="-0.24994659260841701"/>
                </patternFill>
              </fill>
            </x14:dxf>
          </x14:cfRule>
          <x14:cfRule type="cellIs" priority="53" operator="equal" id="{CECD2AF8-75EF-4689-B7E9-1CFC683BA082}">
            <xm:f>'listes - calendriers'!$A$5</xm:f>
            <x14:dxf>
              <fill>
                <patternFill>
                  <bgColor rgb="FF92D050"/>
                </patternFill>
              </fill>
            </x14:dxf>
          </x14:cfRule>
          <x14:cfRule type="cellIs" priority="52" operator="equal" id="{95CBD38F-FB99-4F54-B1D5-3B4FDA963DB8}">
            <xm:f>'listes - calendriers'!$A$4</xm:f>
            <x14:dxf>
              <fill>
                <patternFill>
                  <bgColor rgb="FF00B05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'listes - calendriers'!$F$1:$F$5</xm:f>
          </x14:formula1>
          <xm:sqref>AE12</xm:sqref>
        </x14:dataValidation>
        <x14:dataValidation type="list" allowBlank="1" showInputMessage="1" showErrorMessage="1" xr:uid="{00000000-0002-0000-0300-000001000000}">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7"/>
  <sheetViews>
    <sheetView workbookViewId="0">
      <selection sqref="A1:A1048576"/>
    </sheetView>
  </sheetViews>
  <sheetFormatPr baseColWidth="10" defaultColWidth="11.44140625" defaultRowHeight="14.4" x14ac:dyDescent="0.3"/>
  <cols>
    <col min="1" max="1" width="10.6640625" style="1" bestFit="1" customWidth="1"/>
    <col min="2" max="2" width="17.5546875" style="11" bestFit="1" customWidth="1"/>
    <col min="3" max="3" width="18.33203125" bestFit="1" customWidth="1"/>
  </cols>
  <sheetData>
    <row r="1" spans="1:3" s="7" customFormat="1" x14ac:dyDescent="0.3">
      <c r="A1" s="13" t="s">
        <v>33</v>
      </c>
      <c r="B1" s="10" t="s">
        <v>34</v>
      </c>
      <c r="C1" s="7" t="s">
        <v>35</v>
      </c>
    </row>
    <row r="2" spans="1:3" x14ac:dyDescent="0.3">
      <c r="A2" s="1">
        <v>45658</v>
      </c>
      <c r="B2" s="11">
        <f t="shared" ref="B2:B65" si="0">A2</f>
        <v>45658</v>
      </c>
      <c r="C2" t="s">
        <v>39</v>
      </c>
    </row>
    <row r="3" spans="1:3" x14ac:dyDescent="0.3">
      <c r="A3" s="1">
        <v>45768</v>
      </c>
      <c r="B3" s="11">
        <f t="shared" si="0"/>
        <v>45768</v>
      </c>
      <c r="C3" t="s">
        <v>40</v>
      </c>
    </row>
    <row r="4" spans="1:3" x14ac:dyDescent="0.3">
      <c r="A4" s="1">
        <v>45778</v>
      </c>
      <c r="B4" s="11">
        <f t="shared" si="0"/>
        <v>45778</v>
      </c>
      <c r="C4" t="s">
        <v>41</v>
      </c>
    </row>
    <row r="5" spans="1:3" x14ac:dyDescent="0.3">
      <c r="A5" s="1">
        <v>45785</v>
      </c>
      <c r="B5" s="11">
        <f t="shared" si="0"/>
        <v>45785</v>
      </c>
      <c r="C5" t="s">
        <v>42</v>
      </c>
    </row>
    <row r="6" spans="1:3" x14ac:dyDescent="0.3">
      <c r="A6" s="1">
        <v>45806</v>
      </c>
      <c r="B6" s="11">
        <f t="shared" si="0"/>
        <v>45806</v>
      </c>
      <c r="C6" t="s">
        <v>88</v>
      </c>
    </row>
    <row r="7" spans="1:3" x14ac:dyDescent="0.3">
      <c r="A7" s="1">
        <v>45817</v>
      </c>
      <c r="B7" s="11">
        <f t="shared" si="0"/>
        <v>45817</v>
      </c>
      <c r="C7" t="s">
        <v>89</v>
      </c>
    </row>
    <row r="8" spans="1:3" x14ac:dyDescent="0.3">
      <c r="A8" s="1">
        <v>45852</v>
      </c>
      <c r="B8" s="11">
        <f t="shared" si="0"/>
        <v>45852</v>
      </c>
      <c r="C8" t="s">
        <v>43</v>
      </c>
    </row>
    <row r="9" spans="1:3" x14ac:dyDescent="0.3">
      <c r="A9" s="1">
        <v>45884</v>
      </c>
      <c r="B9" s="11">
        <f t="shared" si="0"/>
        <v>45884</v>
      </c>
      <c r="C9" t="s">
        <v>44</v>
      </c>
    </row>
    <row r="10" spans="1:3" x14ac:dyDescent="0.3">
      <c r="A10" s="1">
        <v>45962</v>
      </c>
      <c r="B10" s="11">
        <f t="shared" si="0"/>
        <v>45962</v>
      </c>
      <c r="C10" t="s">
        <v>36</v>
      </c>
    </row>
    <row r="11" spans="1:3" x14ac:dyDescent="0.3">
      <c r="A11" s="1">
        <v>45972</v>
      </c>
      <c r="B11" s="11">
        <f t="shared" si="0"/>
        <v>45972</v>
      </c>
      <c r="C11" t="s">
        <v>37</v>
      </c>
    </row>
    <row r="12" spans="1:3" x14ac:dyDescent="0.3">
      <c r="A12" s="1">
        <v>46016</v>
      </c>
      <c r="B12" s="11">
        <f t="shared" si="0"/>
        <v>46016</v>
      </c>
      <c r="C12" t="s">
        <v>38</v>
      </c>
    </row>
    <row r="13" spans="1:3" x14ac:dyDescent="0.3">
      <c r="A13" s="1">
        <v>46023</v>
      </c>
      <c r="B13" s="11">
        <f t="shared" si="0"/>
        <v>46023</v>
      </c>
      <c r="C13" t="s">
        <v>39</v>
      </c>
    </row>
    <row r="14" spans="1:3" x14ac:dyDescent="0.3">
      <c r="A14" s="1">
        <v>46118</v>
      </c>
      <c r="B14" s="11">
        <f t="shared" si="0"/>
        <v>46118</v>
      </c>
      <c r="C14" t="s">
        <v>40</v>
      </c>
    </row>
    <row r="15" spans="1:3" x14ac:dyDescent="0.3">
      <c r="A15" s="1">
        <v>46143</v>
      </c>
      <c r="B15" s="11">
        <f t="shared" si="0"/>
        <v>46143</v>
      </c>
      <c r="C15" t="s">
        <v>41</v>
      </c>
    </row>
    <row r="16" spans="1:3" x14ac:dyDescent="0.3">
      <c r="A16" s="1">
        <v>46150</v>
      </c>
      <c r="B16" s="11">
        <f t="shared" si="0"/>
        <v>46150</v>
      </c>
      <c r="C16" t="s">
        <v>42</v>
      </c>
    </row>
    <row r="17" spans="1:3" x14ac:dyDescent="0.3">
      <c r="A17" s="1">
        <v>46156</v>
      </c>
      <c r="B17" s="11">
        <f t="shared" si="0"/>
        <v>46156</v>
      </c>
      <c r="C17" t="s">
        <v>88</v>
      </c>
    </row>
    <row r="18" spans="1:3" x14ac:dyDescent="0.3">
      <c r="A18" s="1">
        <v>46167</v>
      </c>
      <c r="B18" s="11">
        <f t="shared" si="0"/>
        <v>46167</v>
      </c>
      <c r="C18" t="s">
        <v>89</v>
      </c>
    </row>
    <row r="19" spans="1:3" x14ac:dyDescent="0.3">
      <c r="A19" s="1">
        <v>46217</v>
      </c>
      <c r="B19" s="11">
        <f t="shared" si="0"/>
        <v>46217</v>
      </c>
      <c r="C19" t="s">
        <v>43</v>
      </c>
    </row>
    <row r="20" spans="1:3" x14ac:dyDescent="0.3">
      <c r="A20" s="1">
        <v>46249</v>
      </c>
      <c r="B20" s="11">
        <f t="shared" si="0"/>
        <v>46249</v>
      </c>
      <c r="C20" t="s">
        <v>44</v>
      </c>
    </row>
    <row r="21" spans="1:3" x14ac:dyDescent="0.3">
      <c r="A21" s="1">
        <v>46327</v>
      </c>
      <c r="B21" s="11">
        <f t="shared" si="0"/>
        <v>46327</v>
      </c>
      <c r="C21" t="s">
        <v>36</v>
      </c>
    </row>
    <row r="22" spans="1:3" x14ac:dyDescent="0.3">
      <c r="A22" s="1">
        <v>46337</v>
      </c>
      <c r="B22" s="11">
        <f t="shared" si="0"/>
        <v>46337</v>
      </c>
      <c r="C22" t="s">
        <v>37</v>
      </c>
    </row>
    <row r="23" spans="1:3" x14ac:dyDescent="0.3">
      <c r="A23" s="1">
        <v>46381</v>
      </c>
      <c r="B23" s="11">
        <f t="shared" si="0"/>
        <v>46381</v>
      </c>
      <c r="C23" t="s">
        <v>38</v>
      </c>
    </row>
    <row r="24" spans="1:3" x14ac:dyDescent="0.3">
      <c r="A24" s="1">
        <v>46388</v>
      </c>
      <c r="B24" s="11">
        <f t="shared" si="0"/>
        <v>46388</v>
      </c>
      <c r="C24" t="s">
        <v>39</v>
      </c>
    </row>
    <row r="25" spans="1:3" x14ac:dyDescent="0.3">
      <c r="A25" s="1">
        <v>46475</v>
      </c>
      <c r="B25" s="11">
        <f t="shared" si="0"/>
        <v>46475</v>
      </c>
      <c r="C25" t="s">
        <v>40</v>
      </c>
    </row>
    <row r="26" spans="1:3" x14ac:dyDescent="0.3">
      <c r="A26" s="1">
        <v>46508</v>
      </c>
      <c r="B26" s="11">
        <f t="shared" si="0"/>
        <v>46508</v>
      </c>
      <c r="C26" t="s">
        <v>41</v>
      </c>
    </row>
    <row r="27" spans="1:3" x14ac:dyDescent="0.3">
      <c r="A27" s="1">
        <v>46513</v>
      </c>
      <c r="B27" s="11">
        <f t="shared" si="0"/>
        <v>46513</v>
      </c>
      <c r="C27" t="s">
        <v>42</v>
      </c>
    </row>
    <row r="28" spans="1:3" x14ac:dyDescent="0.3">
      <c r="A28" s="1">
        <v>46515</v>
      </c>
      <c r="B28" s="11">
        <f t="shared" si="0"/>
        <v>46515</v>
      </c>
      <c r="C28" t="s">
        <v>88</v>
      </c>
    </row>
    <row r="29" spans="1:3" x14ac:dyDescent="0.3">
      <c r="A29" s="1">
        <v>46524</v>
      </c>
      <c r="B29" s="11">
        <f t="shared" si="0"/>
        <v>46524</v>
      </c>
      <c r="C29" t="s">
        <v>89</v>
      </c>
    </row>
    <row r="30" spans="1:3" x14ac:dyDescent="0.3">
      <c r="A30" s="1">
        <v>46582</v>
      </c>
      <c r="B30" s="11">
        <f t="shared" si="0"/>
        <v>46582</v>
      </c>
      <c r="C30" t="s">
        <v>43</v>
      </c>
    </row>
    <row r="31" spans="1:3" x14ac:dyDescent="0.3">
      <c r="A31" s="1">
        <v>46614</v>
      </c>
      <c r="B31" s="11">
        <f t="shared" si="0"/>
        <v>46614</v>
      </c>
      <c r="C31" t="s">
        <v>44</v>
      </c>
    </row>
    <row r="32" spans="1:3" x14ac:dyDescent="0.3">
      <c r="A32" s="1">
        <v>46692</v>
      </c>
      <c r="B32" s="11">
        <f t="shared" si="0"/>
        <v>46692</v>
      </c>
      <c r="C32" t="s">
        <v>36</v>
      </c>
    </row>
    <row r="33" spans="1:3" x14ac:dyDescent="0.3">
      <c r="A33" s="1">
        <v>46702</v>
      </c>
      <c r="B33" s="11">
        <f t="shared" si="0"/>
        <v>46702</v>
      </c>
      <c r="C33" t="s">
        <v>37</v>
      </c>
    </row>
    <row r="34" spans="1:3" x14ac:dyDescent="0.3">
      <c r="A34" s="1">
        <v>46746</v>
      </c>
      <c r="B34" s="11">
        <f t="shared" si="0"/>
        <v>46746</v>
      </c>
      <c r="C34" t="s">
        <v>38</v>
      </c>
    </row>
    <row r="35" spans="1:3" x14ac:dyDescent="0.3">
      <c r="A35" s="1">
        <v>46753</v>
      </c>
      <c r="B35" s="11">
        <f t="shared" si="0"/>
        <v>46753</v>
      </c>
      <c r="C35" t="s">
        <v>39</v>
      </c>
    </row>
    <row r="36" spans="1:3" x14ac:dyDescent="0.3">
      <c r="A36" s="1">
        <v>46860</v>
      </c>
      <c r="B36" s="11">
        <f t="shared" si="0"/>
        <v>46860</v>
      </c>
      <c r="C36" t="s">
        <v>40</v>
      </c>
    </row>
    <row r="37" spans="1:3" x14ac:dyDescent="0.3">
      <c r="A37" s="1">
        <v>46874</v>
      </c>
      <c r="B37" s="11">
        <f t="shared" si="0"/>
        <v>46874</v>
      </c>
      <c r="C37" t="s">
        <v>41</v>
      </c>
    </row>
    <row r="38" spans="1:3" x14ac:dyDescent="0.3">
      <c r="A38" s="1">
        <v>46881</v>
      </c>
      <c r="B38" s="11">
        <f t="shared" si="0"/>
        <v>46881</v>
      </c>
      <c r="C38" t="s">
        <v>42</v>
      </c>
    </row>
    <row r="39" spans="1:3" x14ac:dyDescent="0.3">
      <c r="A39" s="1">
        <v>46898</v>
      </c>
      <c r="B39" s="11">
        <f t="shared" si="0"/>
        <v>46898</v>
      </c>
      <c r="C39" t="s">
        <v>88</v>
      </c>
    </row>
    <row r="40" spans="1:3" x14ac:dyDescent="0.3">
      <c r="A40" s="1">
        <v>46909</v>
      </c>
      <c r="B40" s="11">
        <f t="shared" si="0"/>
        <v>46909</v>
      </c>
      <c r="C40" t="s">
        <v>89</v>
      </c>
    </row>
    <row r="41" spans="1:3" x14ac:dyDescent="0.3">
      <c r="A41" s="1">
        <v>46948</v>
      </c>
      <c r="B41" s="11">
        <f t="shared" si="0"/>
        <v>46948</v>
      </c>
      <c r="C41" t="s">
        <v>43</v>
      </c>
    </row>
    <row r="42" spans="1:3" x14ac:dyDescent="0.3">
      <c r="A42" s="1">
        <v>46980</v>
      </c>
      <c r="B42" s="11">
        <f t="shared" si="0"/>
        <v>46980</v>
      </c>
      <c r="C42" t="s">
        <v>44</v>
      </c>
    </row>
    <row r="43" spans="1:3" x14ac:dyDescent="0.3">
      <c r="A43" s="1">
        <v>47058</v>
      </c>
      <c r="B43" s="11">
        <f t="shared" si="0"/>
        <v>47058</v>
      </c>
      <c r="C43" t="s">
        <v>36</v>
      </c>
    </row>
    <row r="44" spans="1:3" x14ac:dyDescent="0.3">
      <c r="A44" s="1">
        <v>47068</v>
      </c>
      <c r="B44" s="11">
        <f t="shared" si="0"/>
        <v>47068</v>
      </c>
      <c r="C44" t="s">
        <v>37</v>
      </c>
    </row>
    <row r="45" spans="1:3" x14ac:dyDescent="0.3">
      <c r="A45" s="1">
        <v>47112</v>
      </c>
      <c r="B45" s="11">
        <f t="shared" si="0"/>
        <v>47112</v>
      </c>
      <c r="C45" t="s">
        <v>38</v>
      </c>
    </row>
    <row r="46" spans="1:3" x14ac:dyDescent="0.3">
      <c r="A46" s="1">
        <v>47119</v>
      </c>
      <c r="B46" s="11">
        <f t="shared" si="0"/>
        <v>47119</v>
      </c>
      <c r="C46" t="s">
        <v>39</v>
      </c>
    </row>
    <row r="47" spans="1:3" x14ac:dyDescent="0.3">
      <c r="A47" s="1">
        <v>47210</v>
      </c>
      <c r="B47" s="11">
        <f t="shared" si="0"/>
        <v>47210</v>
      </c>
      <c r="C47" t="s">
        <v>40</v>
      </c>
    </row>
    <row r="48" spans="1:3" x14ac:dyDescent="0.3">
      <c r="A48" s="1">
        <v>47239</v>
      </c>
      <c r="B48" s="11">
        <f t="shared" si="0"/>
        <v>47239</v>
      </c>
      <c r="C48" t="s">
        <v>41</v>
      </c>
    </row>
    <row r="49" spans="1:3" x14ac:dyDescent="0.3">
      <c r="A49" s="1">
        <v>47246</v>
      </c>
      <c r="B49" s="11">
        <f t="shared" si="0"/>
        <v>47246</v>
      </c>
      <c r="C49" t="s">
        <v>42</v>
      </c>
    </row>
    <row r="50" spans="1:3" x14ac:dyDescent="0.3">
      <c r="A50" s="1">
        <v>47248</v>
      </c>
      <c r="B50" s="11">
        <f t="shared" si="0"/>
        <v>47248</v>
      </c>
      <c r="C50" t="s">
        <v>88</v>
      </c>
    </row>
    <row r="51" spans="1:3" x14ac:dyDescent="0.3">
      <c r="A51" s="1">
        <v>47259</v>
      </c>
      <c r="B51" s="11">
        <f t="shared" si="0"/>
        <v>47259</v>
      </c>
      <c r="C51" t="s">
        <v>89</v>
      </c>
    </row>
    <row r="52" spans="1:3" x14ac:dyDescent="0.3">
      <c r="A52" s="1">
        <v>47313</v>
      </c>
      <c r="B52" s="11">
        <f t="shared" si="0"/>
        <v>47313</v>
      </c>
      <c r="C52" t="s">
        <v>43</v>
      </c>
    </row>
    <row r="53" spans="1:3" x14ac:dyDescent="0.3">
      <c r="A53" s="1">
        <v>47345</v>
      </c>
      <c r="B53" s="11">
        <f t="shared" si="0"/>
        <v>47345</v>
      </c>
      <c r="C53" t="s">
        <v>44</v>
      </c>
    </row>
    <row r="54" spans="1:3" x14ac:dyDescent="0.3">
      <c r="A54" s="1">
        <v>47423</v>
      </c>
      <c r="B54" s="11">
        <f t="shared" si="0"/>
        <v>47423</v>
      </c>
      <c r="C54" t="s">
        <v>36</v>
      </c>
    </row>
    <row r="55" spans="1:3" x14ac:dyDescent="0.3">
      <c r="A55" s="1">
        <v>47433</v>
      </c>
      <c r="B55" s="11">
        <f t="shared" si="0"/>
        <v>47433</v>
      </c>
      <c r="C55" t="s">
        <v>37</v>
      </c>
    </row>
    <row r="56" spans="1:3" x14ac:dyDescent="0.3">
      <c r="A56" s="1">
        <v>47477</v>
      </c>
      <c r="B56" s="11">
        <f t="shared" si="0"/>
        <v>47477</v>
      </c>
      <c r="C56" t="s">
        <v>38</v>
      </c>
    </row>
    <row r="57" spans="1:3" x14ac:dyDescent="0.3">
      <c r="A57" s="1">
        <v>47484</v>
      </c>
      <c r="B57" s="11">
        <f t="shared" si="0"/>
        <v>47484</v>
      </c>
      <c r="C57" t="s">
        <v>39</v>
      </c>
    </row>
    <row r="58" spans="1:3" x14ac:dyDescent="0.3">
      <c r="A58" s="1">
        <v>47595</v>
      </c>
      <c r="B58" s="11">
        <f t="shared" si="0"/>
        <v>47595</v>
      </c>
      <c r="C58" t="s">
        <v>40</v>
      </c>
    </row>
    <row r="59" spans="1:3" x14ac:dyDescent="0.3">
      <c r="A59" s="1">
        <v>47604</v>
      </c>
      <c r="B59" s="11">
        <f t="shared" si="0"/>
        <v>47604</v>
      </c>
      <c r="C59" t="s">
        <v>41</v>
      </c>
    </row>
    <row r="60" spans="1:3" x14ac:dyDescent="0.3">
      <c r="A60" s="1">
        <v>47611</v>
      </c>
      <c r="B60" s="11">
        <f t="shared" si="0"/>
        <v>47611</v>
      </c>
      <c r="C60" t="s">
        <v>42</v>
      </c>
    </row>
    <row r="61" spans="1:3" x14ac:dyDescent="0.3">
      <c r="A61" s="1">
        <v>47633</v>
      </c>
      <c r="B61" s="11">
        <f t="shared" si="0"/>
        <v>47633</v>
      </c>
      <c r="C61" t="s">
        <v>88</v>
      </c>
    </row>
    <row r="62" spans="1:3" x14ac:dyDescent="0.3">
      <c r="A62" s="1">
        <v>47644</v>
      </c>
      <c r="B62" s="11">
        <f t="shared" si="0"/>
        <v>47644</v>
      </c>
      <c r="C62" t="s">
        <v>89</v>
      </c>
    </row>
    <row r="63" spans="1:3" x14ac:dyDescent="0.3">
      <c r="A63" s="1">
        <v>47678</v>
      </c>
      <c r="B63" s="11">
        <f t="shared" si="0"/>
        <v>47678</v>
      </c>
      <c r="C63" t="s">
        <v>43</v>
      </c>
    </row>
    <row r="64" spans="1:3" x14ac:dyDescent="0.3">
      <c r="A64" s="1">
        <v>47710</v>
      </c>
      <c r="B64" s="11">
        <f t="shared" si="0"/>
        <v>47710</v>
      </c>
      <c r="C64" t="s">
        <v>44</v>
      </c>
    </row>
    <row r="65" spans="1:3" x14ac:dyDescent="0.3">
      <c r="A65" s="1">
        <v>47788</v>
      </c>
      <c r="B65" s="11">
        <f t="shared" si="0"/>
        <v>47788</v>
      </c>
      <c r="C65" t="s">
        <v>36</v>
      </c>
    </row>
    <row r="66" spans="1:3" x14ac:dyDescent="0.3">
      <c r="A66" s="1">
        <v>47798</v>
      </c>
      <c r="B66" s="11">
        <f t="shared" ref="B66:B67" si="1">A66</f>
        <v>47798</v>
      </c>
      <c r="C66" t="s">
        <v>37</v>
      </c>
    </row>
    <row r="67" spans="1:3" x14ac:dyDescent="0.3">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3"/>
  <sheetViews>
    <sheetView topLeftCell="G1" zoomScale="80" zoomScaleNormal="80" workbookViewId="0">
      <selection activeCell="K2" sqref="K2"/>
    </sheetView>
  </sheetViews>
  <sheetFormatPr baseColWidth="10" defaultRowHeight="14.4" x14ac:dyDescent="0.3"/>
  <cols>
    <col min="1" max="1" width="19.5546875" bestFit="1" customWidth="1"/>
    <col min="2" max="2" width="45.5546875" bestFit="1" customWidth="1"/>
    <col min="3" max="3" width="22.44140625" bestFit="1" customWidth="1"/>
    <col min="4" max="4" width="52" customWidth="1"/>
    <col min="5" max="5" width="18.109375" customWidth="1"/>
    <col min="6" max="6" width="102" bestFit="1" customWidth="1"/>
    <col min="7" max="7" width="88.88671875" customWidth="1"/>
    <col min="8" max="8" width="97.6640625" bestFit="1" customWidth="1"/>
    <col min="9" max="9" width="91.33203125" bestFit="1" customWidth="1"/>
    <col min="10" max="10" width="22.33203125" bestFit="1" customWidth="1"/>
    <col min="11" max="11" width="13.6640625" bestFit="1" customWidth="1"/>
  </cols>
  <sheetData>
    <row r="1" spans="1:11" s="7" customFormat="1" x14ac:dyDescent="0.3">
      <c r="A1" s="7" t="s">
        <v>124</v>
      </c>
      <c r="B1" s="7" t="s">
        <v>126</v>
      </c>
      <c r="C1" s="7" t="s">
        <v>164</v>
      </c>
      <c r="D1" s="7" t="s">
        <v>119</v>
      </c>
      <c r="E1" s="7" t="s">
        <v>125</v>
      </c>
      <c r="F1" s="7" t="s">
        <v>165</v>
      </c>
      <c r="G1" s="7" t="s">
        <v>169</v>
      </c>
      <c r="H1" s="7" t="s">
        <v>166</v>
      </c>
      <c r="I1" s="7" t="s">
        <v>168</v>
      </c>
      <c r="J1" s="7" t="s">
        <v>167</v>
      </c>
      <c r="K1" s="7" t="s">
        <v>127</v>
      </c>
    </row>
    <row r="2" spans="1:11" x14ac:dyDescent="0.3">
      <c r="B2" t="s">
        <v>469</v>
      </c>
      <c r="C2" t="s">
        <v>468</v>
      </c>
      <c r="D2" t="s">
        <v>149</v>
      </c>
      <c r="E2" t="s">
        <v>150</v>
      </c>
      <c r="F2" t="s">
        <v>491</v>
      </c>
      <c r="G2" t="s">
        <v>492</v>
      </c>
      <c r="H2" t="s">
        <v>170</v>
      </c>
      <c r="I2" t="s">
        <v>493</v>
      </c>
      <c r="K2" s="195" t="s">
        <v>494</v>
      </c>
    </row>
    <row r="3" spans="1:11" x14ac:dyDescent="0.3">
      <c r="B3" t="s">
        <v>402</v>
      </c>
      <c r="C3" t="s">
        <v>401</v>
      </c>
      <c r="D3" t="s">
        <v>149</v>
      </c>
      <c r="E3" t="s">
        <v>150</v>
      </c>
      <c r="F3" t="s">
        <v>177</v>
      </c>
      <c r="G3" t="s">
        <v>495</v>
      </c>
      <c r="H3" t="s">
        <v>170</v>
      </c>
      <c r="I3" t="s">
        <v>496</v>
      </c>
      <c r="K3" s="195" t="s">
        <v>497</v>
      </c>
    </row>
    <row r="4" spans="1:11" x14ac:dyDescent="0.3">
      <c r="B4" t="s">
        <v>408</v>
      </c>
      <c r="C4" t="s">
        <v>407</v>
      </c>
      <c r="D4" t="s">
        <v>149</v>
      </c>
      <c r="E4" t="s">
        <v>150</v>
      </c>
      <c r="F4" t="s">
        <v>178</v>
      </c>
      <c r="G4" t="s">
        <v>498</v>
      </c>
      <c r="H4" t="s">
        <v>170</v>
      </c>
      <c r="I4" t="s">
        <v>499</v>
      </c>
      <c r="K4" s="195" t="s">
        <v>500</v>
      </c>
    </row>
    <row r="5" spans="1:11" x14ac:dyDescent="0.3">
      <c r="B5" t="s">
        <v>501</v>
      </c>
      <c r="C5" t="s">
        <v>413</v>
      </c>
      <c r="D5" t="s">
        <v>149</v>
      </c>
      <c r="E5" t="s">
        <v>150</v>
      </c>
      <c r="F5" t="s">
        <v>179</v>
      </c>
      <c r="G5" t="s">
        <v>502</v>
      </c>
      <c r="H5" t="s">
        <v>170</v>
      </c>
      <c r="I5" t="s">
        <v>503</v>
      </c>
      <c r="K5" s="195" t="s">
        <v>504</v>
      </c>
    </row>
    <row r="6" spans="1:11" x14ac:dyDescent="0.3">
      <c r="B6" t="s">
        <v>419</v>
      </c>
      <c r="C6" t="s">
        <v>418</v>
      </c>
      <c r="D6" t="s">
        <v>149</v>
      </c>
      <c r="E6" t="s">
        <v>150</v>
      </c>
      <c r="F6" t="s">
        <v>505</v>
      </c>
      <c r="G6" t="s">
        <v>506</v>
      </c>
      <c r="H6" t="s">
        <v>170</v>
      </c>
      <c r="I6" t="s">
        <v>507</v>
      </c>
      <c r="K6" s="195" t="s">
        <v>508</v>
      </c>
    </row>
    <row r="7" spans="1:11" x14ac:dyDescent="0.3">
      <c r="B7" t="s">
        <v>425</v>
      </c>
      <c r="C7" t="s">
        <v>424</v>
      </c>
      <c r="D7" t="s">
        <v>149</v>
      </c>
      <c r="E7" t="s">
        <v>150</v>
      </c>
      <c r="F7" t="s">
        <v>509</v>
      </c>
      <c r="G7" t="s">
        <v>510</v>
      </c>
      <c r="H7" t="s">
        <v>170</v>
      </c>
      <c r="I7" t="s">
        <v>511</v>
      </c>
      <c r="K7" s="195" t="s">
        <v>512</v>
      </c>
    </row>
    <row r="8" spans="1:11" x14ac:dyDescent="0.3">
      <c r="B8" t="s">
        <v>431</v>
      </c>
      <c r="C8" t="s">
        <v>430</v>
      </c>
      <c r="D8" t="s">
        <v>149</v>
      </c>
      <c r="E8" t="s">
        <v>150</v>
      </c>
      <c r="F8" t="s">
        <v>513</v>
      </c>
      <c r="G8" t="s">
        <v>514</v>
      </c>
      <c r="H8" t="s">
        <v>170</v>
      </c>
      <c r="I8" t="s">
        <v>515</v>
      </c>
      <c r="K8" s="195" t="s">
        <v>516</v>
      </c>
    </row>
    <row r="9" spans="1:11" x14ac:dyDescent="0.3">
      <c r="B9" t="s">
        <v>437</v>
      </c>
      <c r="C9" t="s">
        <v>436</v>
      </c>
      <c r="D9" t="s">
        <v>149</v>
      </c>
      <c r="E9" t="s">
        <v>150</v>
      </c>
      <c r="F9" t="s">
        <v>517</v>
      </c>
      <c r="G9" t="s">
        <v>518</v>
      </c>
      <c r="H9" t="s">
        <v>170</v>
      </c>
      <c r="I9" t="s">
        <v>519</v>
      </c>
      <c r="K9" s="195" t="s">
        <v>520</v>
      </c>
    </row>
    <row r="10" spans="1:11" x14ac:dyDescent="0.3">
      <c r="B10" t="s">
        <v>443</v>
      </c>
      <c r="C10" t="s">
        <v>442</v>
      </c>
      <c r="D10" t="s">
        <v>149</v>
      </c>
      <c r="E10" t="s">
        <v>150</v>
      </c>
      <c r="F10" t="s">
        <v>521</v>
      </c>
      <c r="G10" t="s">
        <v>522</v>
      </c>
      <c r="H10" t="s">
        <v>170</v>
      </c>
      <c r="I10" t="s">
        <v>523</v>
      </c>
      <c r="K10" s="195" t="s">
        <v>524</v>
      </c>
    </row>
    <row r="11" spans="1:11" x14ac:dyDescent="0.3">
      <c r="B11" t="s">
        <v>449</v>
      </c>
      <c r="C11" t="s">
        <v>448</v>
      </c>
      <c r="D11" t="s">
        <v>149</v>
      </c>
      <c r="E11" t="s">
        <v>150</v>
      </c>
      <c r="F11" t="s">
        <v>525</v>
      </c>
      <c r="G11" t="s">
        <v>526</v>
      </c>
      <c r="H11" t="s">
        <v>170</v>
      </c>
      <c r="I11" t="s">
        <v>527</v>
      </c>
      <c r="K11" s="195" t="s">
        <v>528</v>
      </c>
    </row>
    <row r="12" spans="1:11" x14ac:dyDescent="0.3">
      <c r="B12" t="s">
        <v>455</v>
      </c>
      <c r="C12" t="s">
        <v>454</v>
      </c>
      <c r="D12" t="s">
        <v>149</v>
      </c>
      <c r="E12" t="s">
        <v>150</v>
      </c>
      <c r="F12" t="s">
        <v>175</v>
      </c>
      <c r="G12" t="s">
        <v>529</v>
      </c>
      <c r="H12" t="s">
        <v>170</v>
      </c>
      <c r="I12" t="s">
        <v>530</v>
      </c>
      <c r="K12" s="195" t="s">
        <v>531</v>
      </c>
    </row>
    <row r="13" spans="1:11" x14ac:dyDescent="0.3">
      <c r="B13" t="s">
        <v>460</v>
      </c>
      <c r="C13" t="s">
        <v>459</v>
      </c>
      <c r="D13" t="s">
        <v>149</v>
      </c>
      <c r="E13" t="s">
        <v>150</v>
      </c>
      <c r="F13" t="s">
        <v>176</v>
      </c>
      <c r="G13" t="s">
        <v>532</v>
      </c>
      <c r="H13" t="s">
        <v>533</v>
      </c>
      <c r="I13" t="s">
        <v>534</v>
      </c>
      <c r="K13" s="195" t="s">
        <v>535</v>
      </c>
    </row>
    <row r="14" spans="1:11" x14ac:dyDescent="0.3">
      <c r="B14" t="s">
        <v>536</v>
      </c>
      <c r="C14" t="s">
        <v>463</v>
      </c>
      <c r="D14" t="s">
        <v>149</v>
      </c>
      <c r="E14" t="s">
        <v>150</v>
      </c>
      <c r="F14" t="s">
        <v>537</v>
      </c>
      <c r="G14" t="s">
        <v>538</v>
      </c>
      <c r="H14" t="s">
        <v>539</v>
      </c>
      <c r="I14" t="s">
        <v>540</v>
      </c>
      <c r="K14" s="195" t="s">
        <v>541</v>
      </c>
    </row>
    <row r="15" spans="1:11" x14ac:dyDescent="0.3">
      <c r="B15" t="s">
        <v>466</v>
      </c>
      <c r="C15" t="s">
        <v>465</v>
      </c>
      <c r="D15" t="s">
        <v>149</v>
      </c>
      <c r="E15" t="s">
        <v>150</v>
      </c>
      <c r="F15" t="s">
        <v>542</v>
      </c>
      <c r="G15" t="s">
        <v>543</v>
      </c>
      <c r="H15" t="s">
        <v>544</v>
      </c>
      <c r="I15" t="s">
        <v>545</v>
      </c>
      <c r="K15" s="195" t="s">
        <v>546</v>
      </c>
    </row>
    <row r="16" spans="1:11" x14ac:dyDescent="0.3">
      <c r="B16" t="s">
        <v>547</v>
      </c>
      <c r="C16" t="s">
        <v>395</v>
      </c>
      <c r="D16" t="s">
        <v>149</v>
      </c>
      <c r="E16" t="s">
        <v>150</v>
      </c>
      <c r="F16" t="s">
        <v>548</v>
      </c>
      <c r="G16" t="s">
        <v>547</v>
      </c>
      <c r="H16" t="s">
        <v>170</v>
      </c>
      <c r="I16" t="s">
        <v>549</v>
      </c>
      <c r="K16" s="195" t="s">
        <v>550</v>
      </c>
    </row>
    <row r="17" spans="2:11" x14ac:dyDescent="0.3">
      <c r="B17" t="s">
        <v>551</v>
      </c>
      <c r="C17" t="s">
        <v>398</v>
      </c>
      <c r="D17" t="s">
        <v>149</v>
      </c>
      <c r="E17" t="s">
        <v>150</v>
      </c>
      <c r="F17" t="s">
        <v>552</v>
      </c>
      <c r="G17" t="s">
        <v>553</v>
      </c>
      <c r="H17" t="s">
        <v>170</v>
      </c>
      <c r="I17" t="s">
        <v>554</v>
      </c>
      <c r="K17" s="195" t="s">
        <v>555</v>
      </c>
    </row>
    <row r="18" spans="2:11" x14ac:dyDescent="0.3">
      <c r="B18" t="s">
        <v>254</v>
      </c>
      <c r="C18" t="s">
        <v>253</v>
      </c>
      <c r="D18" t="s">
        <v>152</v>
      </c>
      <c r="E18" t="s">
        <v>152</v>
      </c>
      <c r="F18" t="s">
        <v>556</v>
      </c>
      <c r="G18" t="s">
        <v>254</v>
      </c>
      <c r="H18" t="s">
        <v>170</v>
      </c>
      <c r="I18" t="s">
        <v>170</v>
      </c>
      <c r="K18" s="195" t="s">
        <v>557</v>
      </c>
    </row>
    <row r="19" spans="2:11" x14ac:dyDescent="0.3">
      <c r="B19" t="s">
        <v>354</v>
      </c>
      <c r="C19" t="s">
        <v>353</v>
      </c>
      <c r="D19" t="s">
        <v>147</v>
      </c>
      <c r="E19" t="s">
        <v>148</v>
      </c>
      <c r="F19" t="s">
        <v>558</v>
      </c>
      <c r="G19" t="s">
        <v>559</v>
      </c>
      <c r="H19" t="s">
        <v>170</v>
      </c>
      <c r="I19" t="s">
        <v>560</v>
      </c>
      <c r="K19" s="195" t="s">
        <v>561</v>
      </c>
    </row>
    <row r="20" spans="2:11" x14ac:dyDescent="0.3">
      <c r="B20" t="s">
        <v>482</v>
      </c>
      <c r="C20" t="s">
        <v>481</v>
      </c>
      <c r="D20" t="s">
        <v>147</v>
      </c>
      <c r="E20" t="s">
        <v>148</v>
      </c>
      <c r="F20" t="s">
        <v>562</v>
      </c>
      <c r="G20" t="s">
        <v>563</v>
      </c>
      <c r="H20" t="s">
        <v>170</v>
      </c>
      <c r="I20" t="s">
        <v>170</v>
      </c>
      <c r="K20" s="195" t="s">
        <v>564</v>
      </c>
    </row>
    <row r="21" spans="2:11" x14ac:dyDescent="0.3">
      <c r="B21" t="s">
        <v>350</v>
      </c>
      <c r="C21" t="s">
        <v>349</v>
      </c>
      <c r="D21" t="s">
        <v>147</v>
      </c>
      <c r="E21" t="s">
        <v>148</v>
      </c>
      <c r="F21" t="s">
        <v>558</v>
      </c>
      <c r="G21" t="s">
        <v>565</v>
      </c>
      <c r="H21" t="s">
        <v>170</v>
      </c>
      <c r="I21" t="s">
        <v>566</v>
      </c>
      <c r="K21" s="195" t="s">
        <v>561</v>
      </c>
    </row>
    <row r="22" spans="2:11" x14ac:dyDescent="0.3">
      <c r="B22" t="s">
        <v>346</v>
      </c>
      <c r="C22" t="s">
        <v>345</v>
      </c>
      <c r="D22" t="s">
        <v>147</v>
      </c>
      <c r="E22" t="s">
        <v>148</v>
      </c>
      <c r="F22" t="s">
        <v>558</v>
      </c>
      <c r="G22" t="s">
        <v>567</v>
      </c>
      <c r="H22" t="s">
        <v>170</v>
      </c>
      <c r="I22" t="s">
        <v>568</v>
      </c>
      <c r="K22" s="195" t="s">
        <v>561</v>
      </c>
    </row>
    <row r="23" spans="2:11" x14ac:dyDescent="0.3">
      <c r="B23" t="s">
        <v>264</v>
      </c>
      <c r="C23" t="s">
        <v>263</v>
      </c>
      <c r="D23" t="s">
        <v>147</v>
      </c>
      <c r="E23" t="s">
        <v>148</v>
      </c>
      <c r="F23" t="s">
        <v>569</v>
      </c>
      <c r="G23" t="s">
        <v>570</v>
      </c>
      <c r="H23" t="s">
        <v>571</v>
      </c>
      <c r="I23" t="s">
        <v>572</v>
      </c>
      <c r="K23" s="195" t="s">
        <v>573</v>
      </c>
    </row>
    <row r="24" spans="2:11" x14ac:dyDescent="0.3">
      <c r="B24" t="s">
        <v>260</v>
      </c>
      <c r="C24" t="s">
        <v>259</v>
      </c>
      <c r="D24" t="s">
        <v>147</v>
      </c>
      <c r="E24" t="s">
        <v>148</v>
      </c>
      <c r="F24" t="s">
        <v>172</v>
      </c>
      <c r="G24" t="s">
        <v>574</v>
      </c>
      <c r="H24" t="s">
        <v>575</v>
      </c>
      <c r="K24" s="195" t="s">
        <v>576</v>
      </c>
    </row>
    <row r="25" spans="2:11" x14ac:dyDescent="0.3">
      <c r="B25" t="s">
        <v>360</v>
      </c>
      <c r="C25" t="s">
        <v>359</v>
      </c>
      <c r="D25" t="s">
        <v>120</v>
      </c>
      <c r="E25" t="s">
        <v>121</v>
      </c>
      <c r="F25" t="s">
        <v>577</v>
      </c>
      <c r="G25" t="s">
        <v>578</v>
      </c>
      <c r="H25" t="s">
        <v>579</v>
      </c>
      <c r="I25" t="s">
        <v>580</v>
      </c>
      <c r="K25" s="195" t="s">
        <v>581</v>
      </c>
    </row>
    <row r="26" spans="2:11" x14ac:dyDescent="0.3">
      <c r="B26" t="s">
        <v>279</v>
      </c>
      <c r="C26" t="s">
        <v>278</v>
      </c>
      <c r="D26" t="s">
        <v>120</v>
      </c>
      <c r="E26" t="s">
        <v>121</v>
      </c>
      <c r="F26" t="s">
        <v>180</v>
      </c>
      <c r="G26" t="s">
        <v>582</v>
      </c>
      <c r="H26" t="s">
        <v>583</v>
      </c>
      <c r="I26" t="s">
        <v>583</v>
      </c>
      <c r="K26" s="195" t="s">
        <v>584</v>
      </c>
    </row>
    <row r="27" spans="2:11" x14ac:dyDescent="0.3">
      <c r="B27" t="s">
        <v>358</v>
      </c>
      <c r="C27" t="s">
        <v>357</v>
      </c>
      <c r="D27" t="s">
        <v>120</v>
      </c>
      <c r="E27" t="s">
        <v>121</v>
      </c>
      <c r="F27" t="s">
        <v>585</v>
      </c>
      <c r="G27" t="s">
        <v>586</v>
      </c>
      <c r="H27" t="s">
        <v>587</v>
      </c>
      <c r="I27" t="s">
        <v>588</v>
      </c>
      <c r="K27" s="195" t="s">
        <v>589</v>
      </c>
    </row>
    <row r="28" spans="2:11" x14ac:dyDescent="0.3">
      <c r="B28" t="s">
        <v>362</v>
      </c>
      <c r="C28" t="s">
        <v>361</v>
      </c>
      <c r="D28" t="s">
        <v>120</v>
      </c>
      <c r="E28" t="s">
        <v>121</v>
      </c>
      <c r="F28" t="s">
        <v>590</v>
      </c>
      <c r="G28" t="s">
        <v>591</v>
      </c>
      <c r="H28" t="s">
        <v>592</v>
      </c>
      <c r="I28" t="s">
        <v>593</v>
      </c>
      <c r="K28" s="195" t="s">
        <v>594</v>
      </c>
    </row>
    <row r="29" spans="2:11" x14ac:dyDescent="0.3">
      <c r="B29" t="s">
        <v>273</v>
      </c>
      <c r="C29" t="s">
        <v>272</v>
      </c>
      <c r="D29" t="s">
        <v>120</v>
      </c>
      <c r="E29" t="s">
        <v>121</v>
      </c>
      <c r="F29" t="s">
        <v>595</v>
      </c>
      <c r="G29" t="s">
        <v>596</v>
      </c>
      <c r="H29" t="s">
        <v>597</v>
      </c>
      <c r="I29" t="s">
        <v>182</v>
      </c>
      <c r="K29" s="195" t="s">
        <v>598</v>
      </c>
    </row>
    <row r="30" spans="2:11" x14ac:dyDescent="0.3">
      <c r="B30" t="s">
        <v>475</v>
      </c>
      <c r="C30" t="s">
        <v>474</v>
      </c>
      <c r="D30" t="s">
        <v>120</v>
      </c>
      <c r="E30" t="s">
        <v>121</v>
      </c>
      <c r="F30" t="s">
        <v>599</v>
      </c>
      <c r="G30" t="s">
        <v>600</v>
      </c>
      <c r="H30" t="s">
        <v>601</v>
      </c>
      <c r="I30" t="s">
        <v>601</v>
      </c>
      <c r="K30" s="195" t="s">
        <v>602</v>
      </c>
    </row>
    <row r="31" spans="2:11" x14ac:dyDescent="0.3">
      <c r="B31" t="s">
        <v>275</v>
      </c>
      <c r="C31" t="s">
        <v>274</v>
      </c>
      <c r="D31" t="s">
        <v>120</v>
      </c>
      <c r="E31" t="s">
        <v>121</v>
      </c>
      <c r="F31" t="s">
        <v>603</v>
      </c>
      <c r="G31" t="s">
        <v>604</v>
      </c>
      <c r="H31" t="s">
        <v>170</v>
      </c>
      <c r="I31" t="s">
        <v>170</v>
      </c>
      <c r="K31" s="195" t="s">
        <v>605</v>
      </c>
    </row>
    <row r="32" spans="2:11" x14ac:dyDescent="0.3">
      <c r="B32" t="s">
        <v>269</v>
      </c>
      <c r="C32" t="s">
        <v>268</v>
      </c>
      <c r="D32" t="s">
        <v>120</v>
      </c>
      <c r="E32" t="s">
        <v>121</v>
      </c>
      <c r="F32" t="s">
        <v>606</v>
      </c>
      <c r="G32" t="s">
        <v>607</v>
      </c>
      <c r="H32" t="s">
        <v>608</v>
      </c>
      <c r="I32" t="s">
        <v>608</v>
      </c>
      <c r="K32" s="195" t="s">
        <v>609</v>
      </c>
    </row>
    <row r="33" spans="2:11" x14ac:dyDescent="0.3">
      <c r="B33" t="s">
        <v>277</v>
      </c>
      <c r="C33" t="s">
        <v>276</v>
      </c>
      <c r="D33" t="s">
        <v>120</v>
      </c>
      <c r="E33" t="s">
        <v>121</v>
      </c>
      <c r="F33" t="s">
        <v>610</v>
      </c>
      <c r="G33" t="s">
        <v>611</v>
      </c>
      <c r="H33" t="s">
        <v>612</v>
      </c>
      <c r="I33" t="s">
        <v>613</v>
      </c>
      <c r="K33" s="195" t="s">
        <v>614</v>
      </c>
    </row>
    <row r="34" spans="2:11" x14ac:dyDescent="0.3">
      <c r="B34" t="s">
        <v>615</v>
      </c>
      <c r="C34" t="s">
        <v>267</v>
      </c>
      <c r="D34" t="s">
        <v>120</v>
      </c>
      <c r="E34" t="s">
        <v>121</v>
      </c>
      <c r="F34" t="s">
        <v>616</v>
      </c>
      <c r="G34" t="s">
        <v>617</v>
      </c>
      <c r="H34" t="s">
        <v>618</v>
      </c>
      <c r="I34" t="s">
        <v>618</v>
      </c>
      <c r="K34" s="195" t="s">
        <v>619</v>
      </c>
    </row>
    <row r="35" spans="2:11" x14ac:dyDescent="0.3">
      <c r="B35" t="s">
        <v>271</v>
      </c>
      <c r="C35" t="s">
        <v>270</v>
      </c>
      <c r="D35" t="s">
        <v>120</v>
      </c>
      <c r="E35" t="s">
        <v>121</v>
      </c>
      <c r="F35" t="s">
        <v>616</v>
      </c>
      <c r="G35" t="s">
        <v>620</v>
      </c>
      <c r="H35" t="s">
        <v>621</v>
      </c>
      <c r="I35" t="s">
        <v>622</v>
      </c>
      <c r="K35" s="195" t="s">
        <v>619</v>
      </c>
    </row>
    <row r="36" spans="2:11" x14ac:dyDescent="0.3">
      <c r="B36" t="s">
        <v>479</v>
      </c>
      <c r="C36" t="s">
        <v>478</v>
      </c>
      <c r="D36" t="s">
        <v>120</v>
      </c>
      <c r="E36" t="s">
        <v>121</v>
      </c>
      <c r="F36" t="s">
        <v>623</v>
      </c>
      <c r="G36" t="s">
        <v>624</v>
      </c>
      <c r="H36" t="s">
        <v>170</v>
      </c>
      <c r="I36" t="s">
        <v>625</v>
      </c>
      <c r="K36" s="195" t="s">
        <v>626</v>
      </c>
    </row>
    <row r="37" spans="2:11" x14ac:dyDescent="0.3">
      <c r="B37" t="s">
        <v>281</v>
      </c>
      <c r="C37" t="s">
        <v>280</v>
      </c>
      <c r="D37" t="s">
        <v>120</v>
      </c>
      <c r="E37" t="s">
        <v>121</v>
      </c>
      <c r="F37" t="s">
        <v>627</v>
      </c>
      <c r="G37" t="s">
        <v>628</v>
      </c>
      <c r="H37" t="s">
        <v>629</v>
      </c>
      <c r="I37" t="s">
        <v>629</v>
      </c>
      <c r="K37" s="195" t="s">
        <v>630</v>
      </c>
    </row>
    <row r="38" spans="2:11" x14ac:dyDescent="0.3">
      <c r="B38" t="s">
        <v>486</v>
      </c>
      <c r="C38" t="s">
        <v>485</v>
      </c>
      <c r="D38" t="s">
        <v>122</v>
      </c>
      <c r="E38" t="s">
        <v>123</v>
      </c>
      <c r="F38" t="s">
        <v>186</v>
      </c>
      <c r="G38" t="s">
        <v>631</v>
      </c>
      <c r="H38" t="s">
        <v>632</v>
      </c>
      <c r="I38" t="s">
        <v>633</v>
      </c>
      <c r="K38" s="195" t="s">
        <v>634</v>
      </c>
    </row>
    <row r="39" spans="2:11" x14ac:dyDescent="0.3">
      <c r="B39" t="s">
        <v>368</v>
      </c>
      <c r="C39" t="s">
        <v>367</v>
      </c>
      <c r="D39" t="s">
        <v>122</v>
      </c>
      <c r="E39" t="s">
        <v>123</v>
      </c>
      <c r="F39" t="s">
        <v>181</v>
      </c>
      <c r="G39" t="s">
        <v>635</v>
      </c>
      <c r="H39" t="s">
        <v>170</v>
      </c>
      <c r="I39" t="s">
        <v>170</v>
      </c>
      <c r="K39" s="195" t="s">
        <v>636</v>
      </c>
    </row>
    <row r="40" spans="2:11" x14ac:dyDescent="0.3">
      <c r="B40" t="s">
        <v>364</v>
      </c>
      <c r="C40" t="s">
        <v>363</v>
      </c>
      <c r="D40" t="s">
        <v>122</v>
      </c>
      <c r="E40" t="s">
        <v>123</v>
      </c>
      <c r="F40" t="s">
        <v>637</v>
      </c>
      <c r="G40" t="s">
        <v>638</v>
      </c>
      <c r="H40" t="s">
        <v>170</v>
      </c>
      <c r="I40" t="s">
        <v>639</v>
      </c>
      <c r="K40" s="195" t="s">
        <v>640</v>
      </c>
    </row>
    <row r="41" spans="2:11" x14ac:dyDescent="0.3">
      <c r="B41" t="s">
        <v>376</v>
      </c>
      <c r="C41" t="s">
        <v>375</v>
      </c>
      <c r="D41" t="s">
        <v>122</v>
      </c>
      <c r="E41" t="s">
        <v>123</v>
      </c>
      <c r="F41" t="s">
        <v>641</v>
      </c>
      <c r="G41" t="s">
        <v>642</v>
      </c>
      <c r="H41" t="s">
        <v>170</v>
      </c>
      <c r="I41" t="s">
        <v>643</v>
      </c>
      <c r="K41" s="195" t="s">
        <v>644</v>
      </c>
    </row>
    <row r="42" spans="2:11" x14ac:dyDescent="0.3">
      <c r="B42" t="s">
        <v>380</v>
      </c>
      <c r="C42" t="s">
        <v>379</v>
      </c>
      <c r="D42" t="s">
        <v>122</v>
      </c>
      <c r="E42" t="s">
        <v>123</v>
      </c>
      <c r="F42" t="s">
        <v>645</v>
      </c>
      <c r="G42" t="s">
        <v>646</v>
      </c>
      <c r="H42" t="s">
        <v>647</v>
      </c>
      <c r="I42" t="s">
        <v>648</v>
      </c>
      <c r="K42" s="195" t="s">
        <v>649</v>
      </c>
    </row>
    <row r="43" spans="2:11" x14ac:dyDescent="0.3">
      <c r="B43" t="s">
        <v>384</v>
      </c>
      <c r="C43" t="s">
        <v>383</v>
      </c>
      <c r="D43" t="s">
        <v>122</v>
      </c>
      <c r="E43" t="s">
        <v>123</v>
      </c>
      <c r="F43" t="s">
        <v>185</v>
      </c>
      <c r="G43" t="s">
        <v>650</v>
      </c>
      <c r="H43" t="s">
        <v>651</v>
      </c>
      <c r="I43" t="s">
        <v>652</v>
      </c>
      <c r="K43" s="195" t="s">
        <v>653</v>
      </c>
    </row>
    <row r="44" spans="2:11" x14ac:dyDescent="0.3">
      <c r="B44" t="s">
        <v>372</v>
      </c>
      <c r="C44" t="s">
        <v>371</v>
      </c>
      <c r="D44" t="s">
        <v>122</v>
      </c>
      <c r="E44" t="s">
        <v>123</v>
      </c>
      <c r="F44" t="s">
        <v>173</v>
      </c>
      <c r="G44" t="s">
        <v>654</v>
      </c>
      <c r="H44" t="s">
        <v>655</v>
      </c>
      <c r="I44" t="s">
        <v>655</v>
      </c>
      <c r="K44" s="195" t="s">
        <v>656</v>
      </c>
    </row>
    <row r="45" spans="2:11" x14ac:dyDescent="0.3">
      <c r="B45" t="s">
        <v>388</v>
      </c>
      <c r="C45" t="s">
        <v>387</v>
      </c>
      <c r="D45" t="s">
        <v>122</v>
      </c>
      <c r="E45" t="s">
        <v>123</v>
      </c>
      <c r="F45" t="s">
        <v>645</v>
      </c>
      <c r="G45" t="s">
        <v>657</v>
      </c>
      <c r="H45" t="s">
        <v>658</v>
      </c>
      <c r="I45" t="s">
        <v>659</v>
      </c>
      <c r="K45" s="195" t="s">
        <v>649</v>
      </c>
    </row>
    <row r="46" spans="2:11" x14ac:dyDescent="0.3">
      <c r="B46" t="s">
        <v>392</v>
      </c>
      <c r="C46" t="s">
        <v>391</v>
      </c>
      <c r="D46" t="s">
        <v>122</v>
      </c>
      <c r="E46" t="s">
        <v>123</v>
      </c>
      <c r="F46" t="s">
        <v>645</v>
      </c>
      <c r="G46" t="s">
        <v>660</v>
      </c>
      <c r="H46" t="s">
        <v>661</v>
      </c>
      <c r="I46" t="s">
        <v>662</v>
      </c>
      <c r="K46" s="195" t="s">
        <v>649</v>
      </c>
    </row>
    <row r="47" spans="2:11" x14ac:dyDescent="0.3">
      <c r="B47" t="s">
        <v>283</v>
      </c>
      <c r="C47" t="s">
        <v>282</v>
      </c>
      <c r="D47" t="s">
        <v>122</v>
      </c>
      <c r="E47" t="s">
        <v>123</v>
      </c>
      <c r="F47" t="s">
        <v>174</v>
      </c>
      <c r="G47" t="s">
        <v>663</v>
      </c>
      <c r="H47" t="s">
        <v>170</v>
      </c>
      <c r="I47" t="s">
        <v>664</v>
      </c>
      <c r="K47" s="195" t="s">
        <v>665</v>
      </c>
    </row>
    <row r="48" spans="2:11" x14ac:dyDescent="0.3">
      <c r="B48" t="s">
        <v>305</v>
      </c>
      <c r="C48" t="s">
        <v>304</v>
      </c>
      <c r="D48" t="s">
        <v>122</v>
      </c>
      <c r="E48" t="s">
        <v>123</v>
      </c>
      <c r="F48" t="s">
        <v>183</v>
      </c>
      <c r="G48" t="s">
        <v>666</v>
      </c>
      <c r="H48" t="s">
        <v>667</v>
      </c>
      <c r="I48" t="s">
        <v>668</v>
      </c>
      <c r="K48" s="195" t="s">
        <v>669</v>
      </c>
    </row>
    <row r="49" spans="2:11" x14ac:dyDescent="0.3">
      <c r="B49" t="s">
        <v>323</v>
      </c>
      <c r="C49" t="s">
        <v>322</v>
      </c>
      <c r="D49" t="s">
        <v>122</v>
      </c>
      <c r="E49" t="s">
        <v>123</v>
      </c>
      <c r="F49" t="s">
        <v>184</v>
      </c>
      <c r="G49" t="s">
        <v>670</v>
      </c>
      <c r="H49" t="s">
        <v>671</v>
      </c>
      <c r="I49" t="s">
        <v>672</v>
      </c>
      <c r="K49" s="195" t="s">
        <v>673</v>
      </c>
    </row>
    <row r="50" spans="2:11" x14ac:dyDescent="0.3">
      <c r="B50" t="s">
        <v>293</v>
      </c>
      <c r="C50" t="s">
        <v>292</v>
      </c>
      <c r="D50" t="s">
        <v>122</v>
      </c>
      <c r="E50" t="s">
        <v>123</v>
      </c>
      <c r="F50" t="s">
        <v>674</v>
      </c>
      <c r="G50" t="s">
        <v>675</v>
      </c>
      <c r="H50" t="s">
        <v>676</v>
      </c>
      <c r="I50" t="s">
        <v>677</v>
      </c>
      <c r="K50" s="195" t="s">
        <v>678</v>
      </c>
    </row>
    <row r="51" spans="2:11" x14ac:dyDescent="0.3">
      <c r="B51" t="s">
        <v>286</v>
      </c>
      <c r="C51" t="s">
        <v>285</v>
      </c>
      <c r="D51" t="s">
        <v>122</v>
      </c>
      <c r="E51" t="s">
        <v>123</v>
      </c>
      <c r="F51" t="s">
        <v>679</v>
      </c>
      <c r="G51" t="s">
        <v>680</v>
      </c>
      <c r="H51" t="s">
        <v>681</v>
      </c>
      <c r="I51" t="s">
        <v>681</v>
      </c>
      <c r="K51" s="195" t="s">
        <v>682</v>
      </c>
    </row>
    <row r="52" spans="2:11" x14ac:dyDescent="0.3">
      <c r="B52" t="s">
        <v>315</v>
      </c>
      <c r="C52" t="s">
        <v>314</v>
      </c>
      <c r="D52" t="s">
        <v>122</v>
      </c>
      <c r="E52" t="s">
        <v>123</v>
      </c>
      <c r="F52" t="s">
        <v>679</v>
      </c>
      <c r="G52" t="s">
        <v>683</v>
      </c>
      <c r="H52" t="s">
        <v>684</v>
      </c>
      <c r="I52" t="s">
        <v>684</v>
      </c>
      <c r="K52" s="195" t="s">
        <v>682</v>
      </c>
    </row>
    <row r="53" spans="2:11" x14ac:dyDescent="0.3">
      <c r="B53" t="s">
        <v>311</v>
      </c>
      <c r="C53" t="s">
        <v>310</v>
      </c>
      <c r="D53" t="s">
        <v>122</v>
      </c>
      <c r="E53" t="s">
        <v>123</v>
      </c>
      <c r="F53" t="s">
        <v>679</v>
      </c>
      <c r="G53" t="s">
        <v>685</v>
      </c>
      <c r="H53" t="s">
        <v>686</v>
      </c>
      <c r="I53" t="s">
        <v>686</v>
      </c>
      <c r="K53" s="195" t="s">
        <v>682</v>
      </c>
    </row>
    <row r="54" spans="2:11" x14ac:dyDescent="0.3">
      <c r="B54" t="s">
        <v>330</v>
      </c>
      <c r="C54" t="s">
        <v>329</v>
      </c>
      <c r="D54" t="s">
        <v>122</v>
      </c>
      <c r="E54" t="s">
        <v>123</v>
      </c>
      <c r="F54" t="s">
        <v>687</v>
      </c>
      <c r="G54" t="s">
        <v>688</v>
      </c>
      <c r="H54" t="s">
        <v>689</v>
      </c>
      <c r="I54" t="s">
        <v>690</v>
      </c>
      <c r="K54" s="195" t="s">
        <v>691</v>
      </c>
    </row>
    <row r="55" spans="2:11" x14ac:dyDescent="0.3">
      <c r="B55" t="s">
        <v>692</v>
      </c>
      <c r="C55" t="s">
        <v>289</v>
      </c>
      <c r="D55" t="s">
        <v>122</v>
      </c>
      <c r="E55" t="s">
        <v>123</v>
      </c>
      <c r="F55" t="s">
        <v>171</v>
      </c>
      <c r="G55" t="s">
        <v>693</v>
      </c>
      <c r="H55" t="s">
        <v>694</v>
      </c>
      <c r="I55" t="s">
        <v>695</v>
      </c>
      <c r="K55" s="195" t="s">
        <v>696</v>
      </c>
    </row>
    <row r="56" spans="2:11" x14ac:dyDescent="0.3">
      <c r="B56" t="s">
        <v>296</v>
      </c>
      <c r="C56" t="s">
        <v>296</v>
      </c>
      <c r="D56" t="s">
        <v>122</v>
      </c>
      <c r="E56" t="s">
        <v>123</v>
      </c>
      <c r="F56" t="s">
        <v>151</v>
      </c>
      <c r="G56" t="s">
        <v>697</v>
      </c>
      <c r="H56" t="s">
        <v>698</v>
      </c>
      <c r="I56" t="s">
        <v>699</v>
      </c>
      <c r="K56" s="195" t="s">
        <v>700</v>
      </c>
    </row>
    <row r="57" spans="2:11" x14ac:dyDescent="0.3">
      <c r="B57" t="s">
        <v>701</v>
      </c>
      <c r="C57" t="s">
        <v>307</v>
      </c>
      <c r="D57" t="s">
        <v>122</v>
      </c>
      <c r="E57" t="s">
        <v>123</v>
      </c>
      <c r="F57" t="s">
        <v>172</v>
      </c>
      <c r="G57" t="s">
        <v>702</v>
      </c>
      <c r="H57" t="s">
        <v>703</v>
      </c>
      <c r="I57" t="s">
        <v>704</v>
      </c>
      <c r="K57" s="195" t="s">
        <v>705</v>
      </c>
    </row>
    <row r="58" spans="2:11" x14ac:dyDescent="0.3">
      <c r="B58" t="s">
        <v>326</v>
      </c>
      <c r="C58" t="s">
        <v>325</v>
      </c>
      <c r="D58" t="s">
        <v>122</v>
      </c>
      <c r="E58" t="s">
        <v>123</v>
      </c>
      <c r="F58" t="s">
        <v>706</v>
      </c>
      <c r="G58" t="s">
        <v>707</v>
      </c>
      <c r="H58" t="s">
        <v>708</v>
      </c>
      <c r="I58" t="s">
        <v>709</v>
      </c>
      <c r="K58" s="195" t="s">
        <v>710</v>
      </c>
    </row>
    <row r="59" spans="2:11" x14ac:dyDescent="0.3">
      <c r="B59" t="s">
        <v>339</v>
      </c>
      <c r="C59" t="s">
        <v>338</v>
      </c>
      <c r="D59" t="s">
        <v>122</v>
      </c>
      <c r="E59" t="s">
        <v>123</v>
      </c>
      <c r="F59" t="s">
        <v>711</v>
      </c>
      <c r="G59" t="s">
        <v>712</v>
      </c>
      <c r="H59" t="s">
        <v>170</v>
      </c>
      <c r="I59" t="s">
        <v>170</v>
      </c>
      <c r="K59" s="195" t="s">
        <v>713</v>
      </c>
    </row>
    <row r="60" spans="2:11" x14ac:dyDescent="0.3">
      <c r="B60" t="s">
        <v>302</v>
      </c>
      <c r="C60" t="s">
        <v>301</v>
      </c>
      <c r="D60" t="s">
        <v>122</v>
      </c>
      <c r="E60" t="s">
        <v>123</v>
      </c>
      <c r="F60" t="s">
        <v>714</v>
      </c>
      <c r="G60" t="s">
        <v>715</v>
      </c>
      <c r="H60" t="s">
        <v>170</v>
      </c>
      <c r="I60" t="s">
        <v>170</v>
      </c>
      <c r="K60" s="195" t="s">
        <v>716</v>
      </c>
    </row>
    <row r="61" spans="2:11" x14ac:dyDescent="0.3">
      <c r="B61" t="s">
        <v>319</v>
      </c>
      <c r="C61" t="s">
        <v>318</v>
      </c>
      <c r="D61" t="s">
        <v>122</v>
      </c>
      <c r="E61" t="s">
        <v>123</v>
      </c>
      <c r="F61" t="s">
        <v>717</v>
      </c>
      <c r="G61" t="s">
        <v>718</v>
      </c>
      <c r="H61" t="s">
        <v>719</v>
      </c>
      <c r="I61" t="s">
        <v>720</v>
      </c>
      <c r="K61" s="195" t="s">
        <v>721</v>
      </c>
    </row>
    <row r="62" spans="2:11" x14ac:dyDescent="0.3">
      <c r="B62" t="s">
        <v>336</v>
      </c>
      <c r="C62" t="s">
        <v>335</v>
      </c>
      <c r="D62" t="s">
        <v>122</v>
      </c>
      <c r="E62" t="s">
        <v>123</v>
      </c>
      <c r="F62" t="s">
        <v>722</v>
      </c>
      <c r="G62" t="s">
        <v>723</v>
      </c>
      <c r="H62" t="s">
        <v>724</v>
      </c>
      <c r="I62" t="s">
        <v>725</v>
      </c>
      <c r="K62" s="195" t="s">
        <v>726</v>
      </c>
    </row>
    <row r="63" spans="2:11" x14ac:dyDescent="0.3">
      <c r="B63" t="s">
        <v>343</v>
      </c>
      <c r="C63" t="s">
        <v>342</v>
      </c>
      <c r="D63" t="s">
        <v>122</v>
      </c>
      <c r="E63" t="s">
        <v>123</v>
      </c>
      <c r="F63" t="s">
        <v>727</v>
      </c>
      <c r="G63" t="s">
        <v>728</v>
      </c>
      <c r="H63" t="s">
        <v>729</v>
      </c>
      <c r="I63" t="s">
        <v>730</v>
      </c>
      <c r="K63" s="195"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3"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97"/>
  <sheetViews>
    <sheetView workbookViewId="0">
      <selection activeCell="B1" sqref="B1"/>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7" t="s">
        <v>124</v>
      </c>
      <c r="B1" s="7" t="s">
        <v>187</v>
      </c>
      <c r="C1" s="7" t="s">
        <v>164</v>
      </c>
      <c r="D1" s="7" t="s">
        <v>188</v>
      </c>
      <c r="E1" s="7" t="s">
        <v>189</v>
      </c>
      <c r="F1" s="7" t="s">
        <v>190</v>
      </c>
    </row>
    <row r="2" spans="1:6" x14ac:dyDescent="0.3">
      <c r="B2" t="s">
        <v>92</v>
      </c>
      <c r="C2" t="s">
        <v>253</v>
      </c>
      <c r="D2" t="s">
        <v>254</v>
      </c>
      <c r="E2" t="s">
        <v>255</v>
      </c>
      <c r="F2" t="s">
        <v>256</v>
      </c>
    </row>
    <row r="3" spans="1:6" x14ac:dyDescent="0.3">
      <c r="B3" t="s">
        <v>92</v>
      </c>
      <c r="C3" t="s">
        <v>253</v>
      </c>
      <c r="D3" t="s">
        <v>254</v>
      </c>
      <c r="E3" t="s">
        <v>257</v>
      </c>
      <c r="F3" t="s">
        <v>258</v>
      </c>
    </row>
    <row r="4" spans="1:6" x14ac:dyDescent="0.3">
      <c r="B4" t="s">
        <v>92</v>
      </c>
      <c r="C4" t="s">
        <v>259</v>
      </c>
      <c r="D4" t="s">
        <v>260</v>
      </c>
      <c r="E4" t="s">
        <v>261</v>
      </c>
      <c r="F4" t="s">
        <v>261</v>
      </c>
    </row>
    <row r="5" spans="1:6" x14ac:dyDescent="0.3">
      <c r="B5" t="s">
        <v>92</v>
      </c>
      <c r="C5" t="s">
        <v>259</v>
      </c>
      <c r="D5" t="s">
        <v>260</v>
      </c>
      <c r="E5" t="s">
        <v>262</v>
      </c>
      <c r="F5" t="s">
        <v>262</v>
      </c>
    </row>
    <row r="6" spans="1:6" x14ac:dyDescent="0.3">
      <c r="B6" t="s">
        <v>92</v>
      </c>
      <c r="C6" t="s">
        <v>263</v>
      </c>
      <c r="D6" t="s">
        <v>264</v>
      </c>
      <c r="E6" t="s">
        <v>265</v>
      </c>
      <c r="F6" t="s">
        <v>265</v>
      </c>
    </row>
    <row r="7" spans="1:6" x14ac:dyDescent="0.3">
      <c r="B7" t="s">
        <v>92</v>
      </c>
      <c r="C7" t="s">
        <v>263</v>
      </c>
      <c r="D7" t="s">
        <v>264</v>
      </c>
      <c r="E7" t="s">
        <v>266</v>
      </c>
      <c r="F7" t="s">
        <v>266</v>
      </c>
    </row>
    <row r="8" spans="1:6" x14ac:dyDescent="0.3">
      <c r="B8" t="s">
        <v>92</v>
      </c>
      <c r="C8" t="s">
        <v>267</v>
      </c>
      <c r="D8" t="s">
        <v>615</v>
      </c>
      <c r="E8" t="s">
        <v>267</v>
      </c>
      <c r="F8" t="s">
        <v>267</v>
      </c>
    </row>
    <row r="9" spans="1:6" x14ac:dyDescent="0.3">
      <c r="B9" t="s">
        <v>92</v>
      </c>
      <c r="C9" t="s">
        <v>268</v>
      </c>
      <c r="D9" t="s">
        <v>269</v>
      </c>
      <c r="E9" t="s">
        <v>268</v>
      </c>
      <c r="F9" t="s">
        <v>268</v>
      </c>
    </row>
    <row r="10" spans="1:6" x14ac:dyDescent="0.3">
      <c r="B10" t="s">
        <v>92</v>
      </c>
      <c r="C10" t="s">
        <v>270</v>
      </c>
      <c r="D10" t="s">
        <v>271</v>
      </c>
      <c r="E10" t="s">
        <v>270</v>
      </c>
      <c r="F10" t="s">
        <v>270</v>
      </c>
    </row>
    <row r="11" spans="1:6" x14ac:dyDescent="0.3">
      <c r="B11" t="s">
        <v>92</v>
      </c>
      <c r="C11" t="s">
        <v>272</v>
      </c>
      <c r="D11" t="s">
        <v>273</v>
      </c>
      <c r="E11" t="s">
        <v>272</v>
      </c>
      <c r="F11" t="s">
        <v>272</v>
      </c>
    </row>
    <row r="12" spans="1:6" x14ac:dyDescent="0.3">
      <c r="B12" t="s">
        <v>92</v>
      </c>
      <c r="C12" t="s">
        <v>274</v>
      </c>
      <c r="D12" t="s">
        <v>275</v>
      </c>
      <c r="E12" t="s">
        <v>274</v>
      </c>
      <c r="F12" t="s">
        <v>274</v>
      </c>
    </row>
    <row r="13" spans="1:6" x14ac:dyDescent="0.3">
      <c r="B13" t="s">
        <v>92</v>
      </c>
      <c r="C13" t="s">
        <v>276</v>
      </c>
      <c r="D13" t="s">
        <v>277</v>
      </c>
      <c r="E13" t="s">
        <v>276</v>
      </c>
      <c r="F13" t="s">
        <v>276</v>
      </c>
    </row>
    <row r="14" spans="1:6" x14ac:dyDescent="0.3">
      <c r="B14" t="s">
        <v>92</v>
      </c>
      <c r="C14" t="s">
        <v>278</v>
      </c>
      <c r="D14" t="s">
        <v>279</v>
      </c>
      <c r="E14" t="s">
        <v>278</v>
      </c>
      <c r="F14" t="s">
        <v>278</v>
      </c>
    </row>
    <row r="15" spans="1:6" x14ac:dyDescent="0.3">
      <c r="B15" t="s">
        <v>92</v>
      </c>
      <c r="C15" t="s">
        <v>280</v>
      </c>
      <c r="D15" t="s">
        <v>281</v>
      </c>
      <c r="E15" t="s">
        <v>280</v>
      </c>
      <c r="F15" t="s">
        <v>280</v>
      </c>
    </row>
    <row r="16" spans="1:6" x14ac:dyDescent="0.3">
      <c r="B16" t="s">
        <v>92</v>
      </c>
      <c r="C16" t="s">
        <v>282</v>
      </c>
      <c r="D16" t="s">
        <v>283</v>
      </c>
      <c r="E16" t="s">
        <v>284</v>
      </c>
      <c r="F16" t="s">
        <v>284</v>
      </c>
    </row>
    <row r="17" spans="2:6" x14ac:dyDescent="0.3">
      <c r="B17" t="s">
        <v>92</v>
      </c>
      <c r="C17" t="s">
        <v>285</v>
      </c>
      <c r="D17" t="s">
        <v>286</v>
      </c>
      <c r="E17" t="s">
        <v>287</v>
      </c>
      <c r="F17" t="s">
        <v>287</v>
      </c>
    </row>
    <row r="18" spans="2:6" x14ac:dyDescent="0.3">
      <c r="B18" t="s">
        <v>92</v>
      </c>
      <c r="C18" t="s">
        <v>285</v>
      </c>
      <c r="D18" t="s">
        <v>286</v>
      </c>
      <c r="E18" t="s">
        <v>288</v>
      </c>
      <c r="F18" t="s">
        <v>288</v>
      </c>
    </row>
    <row r="19" spans="2:6" x14ac:dyDescent="0.3">
      <c r="B19" t="s">
        <v>92</v>
      </c>
      <c r="C19" t="s">
        <v>289</v>
      </c>
      <c r="D19" t="s">
        <v>692</v>
      </c>
      <c r="E19" t="s">
        <v>290</v>
      </c>
      <c r="F19" t="s">
        <v>290</v>
      </c>
    </row>
    <row r="20" spans="2:6" x14ac:dyDescent="0.3">
      <c r="B20" t="s">
        <v>92</v>
      </c>
      <c r="C20" t="s">
        <v>289</v>
      </c>
      <c r="D20" t="s">
        <v>692</v>
      </c>
      <c r="E20" t="s">
        <v>291</v>
      </c>
      <c r="F20" t="s">
        <v>291</v>
      </c>
    </row>
    <row r="21" spans="2:6" x14ac:dyDescent="0.3">
      <c r="B21" t="s">
        <v>92</v>
      </c>
      <c r="C21" t="s">
        <v>292</v>
      </c>
      <c r="D21" t="s">
        <v>293</v>
      </c>
      <c r="E21" t="s">
        <v>294</v>
      </c>
      <c r="F21" t="s">
        <v>294</v>
      </c>
    </row>
    <row r="22" spans="2:6" x14ac:dyDescent="0.3">
      <c r="B22" t="s">
        <v>92</v>
      </c>
      <c r="C22" t="s">
        <v>292</v>
      </c>
      <c r="D22" t="s">
        <v>293</v>
      </c>
      <c r="E22" t="s">
        <v>295</v>
      </c>
      <c r="F22" t="s">
        <v>295</v>
      </c>
    </row>
    <row r="23" spans="2:6" x14ac:dyDescent="0.3">
      <c r="B23" t="s">
        <v>92</v>
      </c>
      <c r="C23" t="s">
        <v>296</v>
      </c>
      <c r="D23" t="s">
        <v>296</v>
      </c>
      <c r="E23" t="s">
        <v>297</v>
      </c>
      <c r="F23" t="s">
        <v>298</v>
      </c>
    </row>
    <row r="24" spans="2:6" x14ac:dyDescent="0.3">
      <c r="B24" t="s">
        <v>92</v>
      </c>
      <c r="C24" t="s">
        <v>296</v>
      </c>
      <c r="D24" t="s">
        <v>296</v>
      </c>
      <c r="E24" t="s">
        <v>299</v>
      </c>
      <c r="F24" t="s">
        <v>300</v>
      </c>
    </row>
    <row r="25" spans="2:6" x14ac:dyDescent="0.3">
      <c r="B25" t="s">
        <v>92</v>
      </c>
      <c r="C25" t="s">
        <v>301</v>
      </c>
      <c r="D25" t="s">
        <v>302</v>
      </c>
      <c r="E25" t="s">
        <v>303</v>
      </c>
      <c r="F25" t="s">
        <v>303</v>
      </c>
    </row>
    <row r="26" spans="2:6" x14ac:dyDescent="0.3">
      <c r="B26" t="s">
        <v>92</v>
      </c>
      <c r="C26" t="s">
        <v>304</v>
      </c>
      <c r="D26" t="s">
        <v>305</v>
      </c>
      <c r="E26" t="s">
        <v>306</v>
      </c>
      <c r="F26" t="s">
        <v>306</v>
      </c>
    </row>
    <row r="27" spans="2:6" x14ac:dyDescent="0.3">
      <c r="B27" t="s">
        <v>92</v>
      </c>
      <c r="C27" t="s">
        <v>307</v>
      </c>
      <c r="D27" t="s">
        <v>701</v>
      </c>
      <c r="E27" t="s">
        <v>308</v>
      </c>
      <c r="F27" t="s">
        <v>308</v>
      </c>
    </row>
    <row r="28" spans="2:6" x14ac:dyDescent="0.3">
      <c r="B28" t="s">
        <v>92</v>
      </c>
      <c r="C28" t="s">
        <v>307</v>
      </c>
      <c r="D28" t="s">
        <v>701</v>
      </c>
      <c r="E28" t="s">
        <v>309</v>
      </c>
      <c r="F28" t="s">
        <v>309</v>
      </c>
    </row>
    <row r="29" spans="2:6" x14ac:dyDescent="0.3">
      <c r="B29" t="s">
        <v>92</v>
      </c>
      <c r="C29" t="s">
        <v>310</v>
      </c>
      <c r="D29" t="s">
        <v>311</v>
      </c>
      <c r="E29" t="s">
        <v>312</v>
      </c>
      <c r="F29" t="s">
        <v>312</v>
      </c>
    </row>
    <row r="30" spans="2:6" x14ac:dyDescent="0.3">
      <c r="B30" t="s">
        <v>92</v>
      </c>
      <c r="C30" t="s">
        <v>310</v>
      </c>
      <c r="D30" t="s">
        <v>311</v>
      </c>
      <c r="E30" t="s">
        <v>313</v>
      </c>
      <c r="F30" t="s">
        <v>313</v>
      </c>
    </row>
    <row r="31" spans="2:6" x14ac:dyDescent="0.3">
      <c r="B31" t="s">
        <v>92</v>
      </c>
      <c r="C31" t="s">
        <v>314</v>
      </c>
      <c r="D31" t="s">
        <v>315</v>
      </c>
      <c r="E31" t="s">
        <v>316</v>
      </c>
      <c r="F31" t="s">
        <v>316</v>
      </c>
    </row>
    <row r="32" spans="2:6" x14ac:dyDescent="0.3">
      <c r="B32" t="s">
        <v>92</v>
      </c>
      <c r="C32" t="s">
        <v>314</v>
      </c>
      <c r="D32" t="s">
        <v>315</v>
      </c>
      <c r="E32" t="s">
        <v>317</v>
      </c>
      <c r="F32" t="s">
        <v>317</v>
      </c>
    </row>
    <row r="33" spans="2:6" x14ac:dyDescent="0.3">
      <c r="B33" t="s">
        <v>92</v>
      </c>
      <c r="C33" t="s">
        <v>318</v>
      </c>
      <c r="D33" t="s">
        <v>319</v>
      </c>
      <c r="E33" t="s">
        <v>320</v>
      </c>
      <c r="F33" t="s">
        <v>321</v>
      </c>
    </row>
    <row r="34" spans="2:6" x14ac:dyDescent="0.3">
      <c r="B34" t="s">
        <v>92</v>
      </c>
      <c r="C34" t="s">
        <v>322</v>
      </c>
      <c r="D34" t="s">
        <v>323</v>
      </c>
      <c r="E34" t="s">
        <v>324</v>
      </c>
      <c r="F34" t="s">
        <v>324</v>
      </c>
    </row>
    <row r="35" spans="2:6" x14ac:dyDescent="0.3">
      <c r="B35" t="s">
        <v>92</v>
      </c>
      <c r="C35" t="s">
        <v>325</v>
      </c>
      <c r="D35" t="s">
        <v>326</v>
      </c>
      <c r="E35" t="s">
        <v>327</v>
      </c>
      <c r="F35" t="s">
        <v>327</v>
      </c>
    </row>
    <row r="36" spans="2:6" x14ac:dyDescent="0.3">
      <c r="B36" t="s">
        <v>92</v>
      </c>
      <c r="C36" t="s">
        <v>325</v>
      </c>
      <c r="D36" t="s">
        <v>326</v>
      </c>
      <c r="E36" t="s">
        <v>328</v>
      </c>
      <c r="F36" t="s">
        <v>328</v>
      </c>
    </row>
    <row r="37" spans="2:6" x14ac:dyDescent="0.3">
      <c r="B37" t="s">
        <v>92</v>
      </c>
      <c r="C37" t="s">
        <v>329</v>
      </c>
      <c r="D37" t="s">
        <v>330</v>
      </c>
      <c r="E37" t="s">
        <v>331</v>
      </c>
      <c r="F37" t="s">
        <v>332</v>
      </c>
    </row>
    <row r="38" spans="2:6" x14ac:dyDescent="0.3">
      <c r="B38" t="s">
        <v>92</v>
      </c>
      <c r="C38" t="s">
        <v>329</v>
      </c>
      <c r="D38" t="s">
        <v>330</v>
      </c>
      <c r="E38" t="s">
        <v>333</v>
      </c>
      <c r="F38" t="s">
        <v>334</v>
      </c>
    </row>
    <row r="39" spans="2:6" x14ac:dyDescent="0.3">
      <c r="B39" t="s">
        <v>92</v>
      </c>
      <c r="C39" t="s">
        <v>335</v>
      </c>
      <c r="D39" t="s">
        <v>336</v>
      </c>
      <c r="E39" t="s">
        <v>337</v>
      </c>
      <c r="F39" t="s">
        <v>337</v>
      </c>
    </row>
    <row r="40" spans="2:6" x14ac:dyDescent="0.3">
      <c r="B40" t="s">
        <v>92</v>
      </c>
      <c r="C40" t="s">
        <v>338</v>
      </c>
      <c r="D40" t="s">
        <v>339</v>
      </c>
      <c r="E40" t="s">
        <v>340</v>
      </c>
      <c r="F40" t="s">
        <v>340</v>
      </c>
    </row>
    <row r="41" spans="2:6" x14ac:dyDescent="0.3">
      <c r="B41" t="s">
        <v>92</v>
      </c>
      <c r="C41" t="s">
        <v>338</v>
      </c>
      <c r="D41" t="s">
        <v>339</v>
      </c>
      <c r="E41" t="s">
        <v>341</v>
      </c>
      <c r="F41" t="s">
        <v>341</v>
      </c>
    </row>
    <row r="42" spans="2:6" x14ac:dyDescent="0.3">
      <c r="B42" t="s">
        <v>92</v>
      </c>
      <c r="C42" t="s">
        <v>342</v>
      </c>
      <c r="D42" t="s">
        <v>343</v>
      </c>
      <c r="E42" t="s">
        <v>344</v>
      </c>
      <c r="F42" t="s">
        <v>344</v>
      </c>
    </row>
    <row r="43" spans="2:6" x14ac:dyDescent="0.3">
      <c r="B43" t="s">
        <v>93</v>
      </c>
      <c r="C43" t="s">
        <v>345</v>
      </c>
      <c r="D43" t="s">
        <v>346</v>
      </c>
      <c r="E43" t="s">
        <v>347</v>
      </c>
      <c r="F43" t="s">
        <v>348</v>
      </c>
    </row>
    <row r="44" spans="2:6" x14ac:dyDescent="0.3">
      <c r="B44" t="s">
        <v>93</v>
      </c>
      <c r="C44" t="s">
        <v>349</v>
      </c>
      <c r="D44" t="s">
        <v>350</v>
      </c>
      <c r="E44" t="s">
        <v>351</v>
      </c>
      <c r="F44" t="s">
        <v>352</v>
      </c>
    </row>
    <row r="45" spans="2:6" x14ac:dyDescent="0.3">
      <c r="B45" t="s">
        <v>93</v>
      </c>
      <c r="C45" t="s">
        <v>353</v>
      </c>
      <c r="D45" t="s">
        <v>354</v>
      </c>
      <c r="E45" t="s">
        <v>355</v>
      </c>
      <c r="F45" t="s">
        <v>356</v>
      </c>
    </row>
    <row r="46" spans="2:6" x14ac:dyDescent="0.3">
      <c r="B46" t="s">
        <v>93</v>
      </c>
      <c r="C46" t="s">
        <v>357</v>
      </c>
      <c r="D46" t="s">
        <v>358</v>
      </c>
      <c r="E46" t="s">
        <v>357</v>
      </c>
      <c r="F46" t="s">
        <v>357</v>
      </c>
    </row>
    <row r="47" spans="2:6" x14ac:dyDescent="0.3">
      <c r="B47" t="s">
        <v>93</v>
      </c>
      <c r="C47" t="s">
        <v>359</v>
      </c>
      <c r="D47" t="s">
        <v>360</v>
      </c>
      <c r="E47" t="s">
        <v>359</v>
      </c>
      <c r="F47" t="s">
        <v>359</v>
      </c>
    </row>
    <row r="48" spans="2:6" x14ac:dyDescent="0.3">
      <c r="B48" t="s">
        <v>93</v>
      </c>
      <c r="C48" t="s">
        <v>361</v>
      </c>
      <c r="D48" t="s">
        <v>362</v>
      </c>
      <c r="E48" t="s">
        <v>361</v>
      </c>
      <c r="F48" t="s">
        <v>361</v>
      </c>
    </row>
    <row r="49" spans="2:6" x14ac:dyDescent="0.3">
      <c r="B49" t="s">
        <v>93</v>
      </c>
      <c r="C49" t="s">
        <v>363</v>
      </c>
      <c r="D49" t="s">
        <v>364</v>
      </c>
      <c r="E49" t="s">
        <v>365</v>
      </c>
      <c r="F49" t="s">
        <v>365</v>
      </c>
    </row>
    <row r="50" spans="2:6" x14ac:dyDescent="0.3">
      <c r="B50" t="s">
        <v>93</v>
      </c>
      <c r="C50" t="s">
        <v>363</v>
      </c>
      <c r="D50" t="s">
        <v>364</v>
      </c>
      <c r="E50" t="s">
        <v>366</v>
      </c>
      <c r="F50" t="s">
        <v>366</v>
      </c>
    </row>
    <row r="51" spans="2:6" x14ac:dyDescent="0.3">
      <c r="B51" t="s">
        <v>93</v>
      </c>
      <c r="C51" t="s">
        <v>367</v>
      </c>
      <c r="D51" t="s">
        <v>368</v>
      </c>
      <c r="E51" t="s">
        <v>369</v>
      </c>
      <c r="F51" t="s">
        <v>369</v>
      </c>
    </row>
    <row r="52" spans="2:6" x14ac:dyDescent="0.3">
      <c r="B52" t="s">
        <v>93</v>
      </c>
      <c r="C52" t="s">
        <v>367</v>
      </c>
      <c r="D52" t="s">
        <v>368</v>
      </c>
      <c r="E52" t="s">
        <v>370</v>
      </c>
      <c r="F52" t="s">
        <v>370</v>
      </c>
    </row>
    <row r="53" spans="2:6" x14ac:dyDescent="0.3">
      <c r="B53" t="s">
        <v>93</v>
      </c>
      <c r="C53" t="s">
        <v>371</v>
      </c>
      <c r="D53" t="s">
        <v>372</v>
      </c>
      <c r="E53" t="s">
        <v>373</v>
      </c>
      <c r="F53" t="s">
        <v>373</v>
      </c>
    </row>
    <row r="54" spans="2:6" x14ac:dyDescent="0.3">
      <c r="B54" t="s">
        <v>93</v>
      </c>
      <c r="C54" t="s">
        <v>371</v>
      </c>
      <c r="D54" t="s">
        <v>372</v>
      </c>
      <c r="E54" t="s">
        <v>374</v>
      </c>
      <c r="F54" t="s">
        <v>374</v>
      </c>
    </row>
    <row r="55" spans="2:6" x14ac:dyDescent="0.3">
      <c r="B55" t="s">
        <v>93</v>
      </c>
      <c r="C55" t="s">
        <v>375</v>
      </c>
      <c r="D55" t="s">
        <v>376</v>
      </c>
      <c r="E55" t="s">
        <v>377</v>
      </c>
      <c r="F55" t="s">
        <v>377</v>
      </c>
    </row>
    <row r="56" spans="2:6" x14ac:dyDescent="0.3">
      <c r="B56" t="s">
        <v>93</v>
      </c>
      <c r="C56" t="s">
        <v>375</v>
      </c>
      <c r="D56" t="s">
        <v>376</v>
      </c>
      <c r="E56" t="s">
        <v>378</v>
      </c>
      <c r="F56" t="s">
        <v>378</v>
      </c>
    </row>
    <row r="57" spans="2:6" x14ac:dyDescent="0.3">
      <c r="B57" t="s">
        <v>93</v>
      </c>
      <c r="C57" t="s">
        <v>379</v>
      </c>
      <c r="D57" t="s">
        <v>380</v>
      </c>
      <c r="E57" t="s">
        <v>381</v>
      </c>
      <c r="F57" t="s">
        <v>381</v>
      </c>
    </row>
    <row r="58" spans="2:6" x14ac:dyDescent="0.3">
      <c r="B58" t="s">
        <v>93</v>
      </c>
      <c r="C58" t="s">
        <v>379</v>
      </c>
      <c r="D58" t="s">
        <v>380</v>
      </c>
      <c r="E58" t="s">
        <v>382</v>
      </c>
      <c r="F58" t="s">
        <v>382</v>
      </c>
    </row>
    <row r="59" spans="2:6" x14ac:dyDescent="0.3">
      <c r="B59" t="s">
        <v>93</v>
      </c>
      <c r="C59" t="s">
        <v>383</v>
      </c>
      <c r="D59" t="s">
        <v>384</v>
      </c>
      <c r="E59" t="s">
        <v>385</v>
      </c>
      <c r="F59" t="s">
        <v>385</v>
      </c>
    </row>
    <row r="60" spans="2:6" x14ac:dyDescent="0.3">
      <c r="B60" t="s">
        <v>93</v>
      </c>
      <c r="C60" t="s">
        <v>383</v>
      </c>
      <c r="D60" t="s">
        <v>384</v>
      </c>
      <c r="E60" t="s">
        <v>386</v>
      </c>
      <c r="F60" t="s">
        <v>386</v>
      </c>
    </row>
    <row r="61" spans="2:6" x14ac:dyDescent="0.3">
      <c r="B61" t="s">
        <v>93</v>
      </c>
      <c r="C61" t="s">
        <v>387</v>
      </c>
      <c r="D61" t="s">
        <v>388</v>
      </c>
      <c r="E61" t="s">
        <v>389</v>
      </c>
      <c r="F61" t="s">
        <v>389</v>
      </c>
    </row>
    <row r="62" spans="2:6" x14ac:dyDescent="0.3">
      <c r="B62" t="s">
        <v>93</v>
      </c>
      <c r="C62" t="s">
        <v>387</v>
      </c>
      <c r="D62" t="s">
        <v>388</v>
      </c>
      <c r="E62" t="s">
        <v>390</v>
      </c>
      <c r="F62" t="s">
        <v>390</v>
      </c>
    </row>
    <row r="63" spans="2:6" x14ac:dyDescent="0.3">
      <c r="B63" t="s">
        <v>93</v>
      </c>
      <c r="C63" t="s">
        <v>391</v>
      </c>
      <c r="D63" t="s">
        <v>392</v>
      </c>
      <c r="E63" t="s">
        <v>393</v>
      </c>
      <c r="F63" t="s">
        <v>393</v>
      </c>
    </row>
    <row r="64" spans="2:6" x14ac:dyDescent="0.3">
      <c r="B64" t="s">
        <v>93</v>
      </c>
      <c r="C64" t="s">
        <v>391</v>
      </c>
      <c r="D64" t="s">
        <v>392</v>
      </c>
      <c r="E64" t="s">
        <v>394</v>
      </c>
      <c r="F64" t="s">
        <v>394</v>
      </c>
    </row>
    <row r="65" spans="2:6" x14ac:dyDescent="0.3">
      <c r="B65" t="s">
        <v>94</v>
      </c>
      <c r="C65" t="s">
        <v>395</v>
      </c>
      <c r="D65" t="s">
        <v>547</v>
      </c>
      <c r="E65" t="s">
        <v>396</v>
      </c>
      <c r="F65" t="s">
        <v>397</v>
      </c>
    </row>
    <row r="66" spans="2:6" x14ac:dyDescent="0.3">
      <c r="B66" t="s">
        <v>94</v>
      </c>
      <c r="C66" t="s">
        <v>398</v>
      </c>
      <c r="D66" t="s">
        <v>551</v>
      </c>
      <c r="E66" t="s">
        <v>399</v>
      </c>
      <c r="F66" t="s">
        <v>400</v>
      </c>
    </row>
    <row r="67" spans="2:6" x14ac:dyDescent="0.3">
      <c r="B67" t="s">
        <v>94</v>
      </c>
      <c r="C67" t="s">
        <v>401</v>
      </c>
      <c r="D67" t="s">
        <v>402</v>
      </c>
      <c r="E67" t="s">
        <v>403</v>
      </c>
      <c r="F67" t="s">
        <v>404</v>
      </c>
    </row>
    <row r="68" spans="2:6" x14ac:dyDescent="0.3">
      <c r="B68" t="s">
        <v>94</v>
      </c>
      <c r="C68" t="s">
        <v>401</v>
      </c>
      <c r="D68" t="s">
        <v>402</v>
      </c>
      <c r="E68" t="s">
        <v>405</v>
      </c>
      <c r="F68" t="s">
        <v>406</v>
      </c>
    </row>
    <row r="69" spans="2:6" x14ac:dyDescent="0.3">
      <c r="B69" t="s">
        <v>94</v>
      </c>
      <c r="C69" t="s">
        <v>407</v>
      </c>
      <c r="D69" t="s">
        <v>408</v>
      </c>
      <c r="E69" t="s">
        <v>409</v>
      </c>
      <c r="F69" t="s">
        <v>410</v>
      </c>
    </row>
    <row r="70" spans="2:6" x14ac:dyDescent="0.3">
      <c r="B70" t="s">
        <v>94</v>
      </c>
      <c r="C70" t="s">
        <v>407</v>
      </c>
      <c r="D70" t="s">
        <v>408</v>
      </c>
      <c r="E70" t="s">
        <v>411</v>
      </c>
      <c r="F70" t="s">
        <v>412</v>
      </c>
    </row>
    <row r="71" spans="2:6" x14ac:dyDescent="0.3">
      <c r="B71" t="s">
        <v>94</v>
      </c>
      <c r="C71" t="s">
        <v>413</v>
      </c>
      <c r="D71" t="s">
        <v>501</v>
      </c>
      <c r="E71" t="s">
        <v>414</v>
      </c>
      <c r="F71" t="s">
        <v>415</v>
      </c>
    </row>
    <row r="72" spans="2:6" x14ac:dyDescent="0.3">
      <c r="B72" t="s">
        <v>94</v>
      </c>
      <c r="C72" t="s">
        <v>413</v>
      </c>
      <c r="D72" t="s">
        <v>501</v>
      </c>
      <c r="E72" t="s">
        <v>416</v>
      </c>
      <c r="F72" t="s">
        <v>417</v>
      </c>
    </row>
    <row r="73" spans="2:6" x14ac:dyDescent="0.3">
      <c r="B73" t="s">
        <v>94</v>
      </c>
      <c r="C73" t="s">
        <v>418</v>
      </c>
      <c r="D73" t="s">
        <v>419</v>
      </c>
      <c r="E73" t="s">
        <v>420</v>
      </c>
      <c r="F73" t="s">
        <v>421</v>
      </c>
    </row>
    <row r="74" spans="2:6" x14ac:dyDescent="0.3">
      <c r="B74" t="s">
        <v>94</v>
      </c>
      <c r="C74" t="s">
        <v>418</v>
      </c>
      <c r="D74" t="s">
        <v>419</v>
      </c>
      <c r="E74" t="s">
        <v>422</v>
      </c>
      <c r="F74" t="s">
        <v>423</v>
      </c>
    </row>
    <row r="75" spans="2:6" x14ac:dyDescent="0.3">
      <c r="B75" t="s">
        <v>94</v>
      </c>
      <c r="C75" t="s">
        <v>424</v>
      </c>
      <c r="D75" t="s">
        <v>425</v>
      </c>
      <c r="E75" t="s">
        <v>426</v>
      </c>
      <c r="F75" t="s">
        <v>427</v>
      </c>
    </row>
    <row r="76" spans="2:6" x14ac:dyDescent="0.3">
      <c r="B76" t="s">
        <v>94</v>
      </c>
      <c r="C76" t="s">
        <v>424</v>
      </c>
      <c r="D76" t="s">
        <v>425</v>
      </c>
      <c r="E76" t="s">
        <v>428</v>
      </c>
      <c r="F76" t="s">
        <v>429</v>
      </c>
    </row>
    <row r="77" spans="2:6" x14ac:dyDescent="0.3">
      <c r="B77" t="s">
        <v>94</v>
      </c>
      <c r="C77" t="s">
        <v>430</v>
      </c>
      <c r="D77" t="s">
        <v>431</v>
      </c>
      <c r="E77" t="s">
        <v>432</v>
      </c>
      <c r="F77" t="s">
        <v>433</v>
      </c>
    </row>
    <row r="78" spans="2:6" x14ac:dyDescent="0.3">
      <c r="B78" t="s">
        <v>94</v>
      </c>
      <c r="C78" t="s">
        <v>430</v>
      </c>
      <c r="D78" t="s">
        <v>431</v>
      </c>
      <c r="E78" t="s">
        <v>434</v>
      </c>
      <c r="F78" t="s">
        <v>435</v>
      </c>
    </row>
    <row r="79" spans="2:6" x14ac:dyDescent="0.3">
      <c r="B79" t="s">
        <v>94</v>
      </c>
      <c r="C79" t="s">
        <v>436</v>
      </c>
      <c r="D79" t="s">
        <v>437</v>
      </c>
      <c r="E79" t="s">
        <v>438</v>
      </c>
      <c r="F79" t="s">
        <v>439</v>
      </c>
    </row>
    <row r="80" spans="2:6" x14ac:dyDescent="0.3">
      <c r="B80" t="s">
        <v>94</v>
      </c>
      <c r="C80" t="s">
        <v>436</v>
      </c>
      <c r="D80" t="s">
        <v>437</v>
      </c>
      <c r="E80" t="s">
        <v>440</v>
      </c>
      <c r="F80" t="s">
        <v>441</v>
      </c>
    </row>
    <row r="81" spans="2:6" x14ac:dyDescent="0.3">
      <c r="B81" t="s">
        <v>95</v>
      </c>
      <c r="C81" t="s">
        <v>442</v>
      </c>
      <c r="D81" t="s">
        <v>443</v>
      </c>
      <c r="E81" t="s">
        <v>444</v>
      </c>
      <c r="F81" t="s">
        <v>445</v>
      </c>
    </row>
    <row r="82" spans="2:6" x14ac:dyDescent="0.3">
      <c r="B82" t="s">
        <v>95</v>
      </c>
      <c r="C82" t="s">
        <v>442</v>
      </c>
      <c r="D82" t="s">
        <v>443</v>
      </c>
      <c r="E82" t="s">
        <v>446</v>
      </c>
      <c r="F82" t="s">
        <v>447</v>
      </c>
    </row>
    <row r="83" spans="2:6" x14ac:dyDescent="0.3">
      <c r="B83" t="s">
        <v>95</v>
      </c>
      <c r="C83" t="s">
        <v>448</v>
      </c>
      <c r="D83" t="s">
        <v>449</v>
      </c>
      <c r="E83" t="s">
        <v>450</v>
      </c>
      <c r="F83" t="s">
        <v>451</v>
      </c>
    </row>
    <row r="84" spans="2:6" x14ac:dyDescent="0.3">
      <c r="B84" t="s">
        <v>95</v>
      </c>
      <c r="C84" t="s">
        <v>448</v>
      </c>
      <c r="D84" t="s">
        <v>449</v>
      </c>
      <c r="E84" t="s">
        <v>452</v>
      </c>
      <c r="F84" t="s">
        <v>453</v>
      </c>
    </row>
    <row r="85" spans="2:6" x14ac:dyDescent="0.3">
      <c r="B85" t="s">
        <v>95</v>
      </c>
      <c r="C85" t="s">
        <v>454</v>
      </c>
      <c r="D85" t="s">
        <v>455</v>
      </c>
      <c r="E85" t="s">
        <v>456</v>
      </c>
      <c r="F85" t="s">
        <v>457</v>
      </c>
    </row>
    <row r="86" spans="2:6" x14ac:dyDescent="0.3">
      <c r="B86" t="s">
        <v>95</v>
      </c>
      <c r="C86" t="s">
        <v>454</v>
      </c>
      <c r="D86" t="s">
        <v>455</v>
      </c>
      <c r="E86" t="s">
        <v>454</v>
      </c>
      <c r="F86" t="s">
        <v>458</v>
      </c>
    </row>
    <row r="87" spans="2:6" x14ac:dyDescent="0.3">
      <c r="B87" t="s">
        <v>95</v>
      </c>
      <c r="C87" t="s">
        <v>459</v>
      </c>
      <c r="D87" t="s">
        <v>460</v>
      </c>
      <c r="E87" t="s">
        <v>459</v>
      </c>
      <c r="F87" t="s">
        <v>461</v>
      </c>
    </row>
    <row r="88" spans="2:6" x14ac:dyDescent="0.3">
      <c r="B88" t="s">
        <v>95</v>
      </c>
      <c r="C88" t="s">
        <v>459</v>
      </c>
      <c r="D88" t="s">
        <v>460</v>
      </c>
      <c r="E88" t="s">
        <v>459</v>
      </c>
      <c r="F88" t="s">
        <v>462</v>
      </c>
    </row>
    <row r="89" spans="2:6" x14ac:dyDescent="0.3">
      <c r="B89" t="s">
        <v>96</v>
      </c>
      <c r="C89" t="s">
        <v>463</v>
      </c>
      <c r="D89" t="s">
        <v>536</v>
      </c>
      <c r="E89" t="s">
        <v>464</v>
      </c>
      <c r="F89" t="s">
        <v>464</v>
      </c>
    </row>
    <row r="90" spans="2:6" x14ac:dyDescent="0.3">
      <c r="B90" t="s">
        <v>96</v>
      </c>
      <c r="C90" t="s">
        <v>465</v>
      </c>
      <c r="D90" t="s">
        <v>466</v>
      </c>
      <c r="E90" t="s">
        <v>467</v>
      </c>
      <c r="F90" t="s">
        <v>467</v>
      </c>
    </row>
    <row r="91" spans="2:6" x14ac:dyDescent="0.3">
      <c r="B91" t="s">
        <v>96</v>
      </c>
      <c r="C91" t="s">
        <v>468</v>
      </c>
      <c r="D91" t="s">
        <v>469</v>
      </c>
      <c r="E91" t="s">
        <v>470</v>
      </c>
      <c r="F91" t="s">
        <v>471</v>
      </c>
    </row>
    <row r="92" spans="2:6" x14ac:dyDescent="0.3">
      <c r="B92" t="s">
        <v>96</v>
      </c>
      <c r="C92" t="s">
        <v>468</v>
      </c>
      <c r="D92" t="s">
        <v>469</v>
      </c>
      <c r="E92" t="s">
        <v>472</v>
      </c>
      <c r="F92" t="s">
        <v>473</v>
      </c>
    </row>
    <row r="93" spans="2:6" x14ac:dyDescent="0.3">
      <c r="B93" t="s">
        <v>96</v>
      </c>
      <c r="C93" t="s">
        <v>474</v>
      </c>
      <c r="D93" t="s">
        <v>475</v>
      </c>
      <c r="E93" t="s">
        <v>476</v>
      </c>
      <c r="F93" t="s">
        <v>477</v>
      </c>
    </row>
    <row r="94" spans="2:6" x14ac:dyDescent="0.3">
      <c r="B94" t="s">
        <v>96</v>
      </c>
      <c r="C94" t="s">
        <v>478</v>
      </c>
      <c r="D94" t="s">
        <v>479</v>
      </c>
      <c r="E94" t="s">
        <v>480</v>
      </c>
      <c r="F94" t="s">
        <v>480</v>
      </c>
    </row>
    <row r="95" spans="2:6" x14ac:dyDescent="0.3">
      <c r="B95" t="s">
        <v>97</v>
      </c>
      <c r="C95" t="s">
        <v>481</v>
      </c>
      <c r="D95" t="s">
        <v>482</v>
      </c>
      <c r="E95" t="s">
        <v>483</v>
      </c>
      <c r="F95" t="s">
        <v>484</v>
      </c>
    </row>
    <row r="96" spans="2:6" x14ac:dyDescent="0.3">
      <c r="B96" t="s">
        <v>97</v>
      </c>
      <c r="C96" t="s">
        <v>485</v>
      </c>
      <c r="D96" t="s">
        <v>486</v>
      </c>
      <c r="E96" t="s">
        <v>487</v>
      </c>
      <c r="F96" t="s">
        <v>488</v>
      </c>
    </row>
    <row r="97" spans="2:6" x14ac:dyDescent="0.3">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7" customFormat="1" x14ac:dyDescent="0.3">
      <c r="A1" s="7" t="s">
        <v>153</v>
      </c>
      <c r="B1" s="7" t="s">
        <v>154</v>
      </c>
      <c r="C1" s="7" t="s">
        <v>155</v>
      </c>
      <c r="D1" s="7" t="s">
        <v>156</v>
      </c>
      <c r="E1" s="7" t="s">
        <v>158</v>
      </c>
    </row>
    <row r="2" spans="1:5" x14ac:dyDescent="0.3">
      <c r="B2" t="s">
        <v>92</v>
      </c>
      <c r="C2" t="s">
        <v>235</v>
      </c>
      <c r="D2" t="s">
        <v>236</v>
      </c>
      <c r="E2" t="s">
        <v>237</v>
      </c>
    </row>
    <row r="3" spans="1:5" x14ac:dyDescent="0.3">
      <c r="B3" t="s">
        <v>93</v>
      </c>
      <c r="C3" t="s">
        <v>238</v>
      </c>
      <c r="D3" t="s">
        <v>239</v>
      </c>
      <c r="E3" t="s">
        <v>240</v>
      </c>
    </row>
    <row r="4" spans="1:5" x14ac:dyDescent="0.3">
      <c r="B4" t="s">
        <v>94</v>
      </c>
      <c r="C4" t="s">
        <v>241</v>
      </c>
      <c r="D4" t="s">
        <v>242</v>
      </c>
      <c r="E4" t="s">
        <v>243</v>
      </c>
    </row>
    <row r="5" spans="1:5" x14ac:dyDescent="0.3">
      <c r="B5" t="s">
        <v>95</v>
      </c>
      <c r="C5" t="s">
        <v>244</v>
      </c>
      <c r="D5" t="s">
        <v>245</v>
      </c>
      <c r="E5" t="s">
        <v>246</v>
      </c>
    </row>
    <row r="6" spans="1:5" x14ac:dyDescent="0.3">
      <c r="B6" t="s">
        <v>96</v>
      </c>
      <c r="C6" t="s">
        <v>247</v>
      </c>
      <c r="D6" t="s">
        <v>248</v>
      </c>
      <c r="E6" t="s">
        <v>249</v>
      </c>
    </row>
    <row r="7" spans="1:5" x14ac:dyDescent="0.3">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
  <sheetViews>
    <sheetView workbookViewId="0">
      <selection activeCell="B3" sqref="B3"/>
    </sheetView>
  </sheetViews>
  <sheetFormatPr baseColWidth="10" defaultRowHeight="14.4" x14ac:dyDescent="0.3"/>
  <cols>
    <col min="2" max="2" width="47.88671875" bestFit="1" customWidth="1"/>
  </cols>
  <sheetData>
    <row r="1" spans="1:2" s="7" customFormat="1" x14ac:dyDescent="0.3">
      <c r="A1" s="7" t="s">
        <v>143</v>
      </c>
      <c r="B1" s="7" t="s">
        <v>144</v>
      </c>
    </row>
    <row r="2" spans="1:2" x14ac:dyDescent="0.3">
      <c r="A2" t="s">
        <v>145</v>
      </c>
    </row>
    <row r="3" spans="1:2" x14ac:dyDescent="0.3">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2026-01-30T12:30:52Z</cp:lastPrinted>
  <dcterms:created xsi:type="dcterms:W3CDTF">2012-06-21T15:41:37Z</dcterms:created>
  <dcterms:modified xsi:type="dcterms:W3CDTF">2026-04-15T09:53:30Z</dcterms:modified>
  <cp:category/>
  <cp:contentStatus/>
</cp:coreProperties>
</file>